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oaa365.sharepoint.com/sites/Marketing/Freigegebene Dokumente/WP/New_copy/How-to_images/Download_Excel/"/>
    </mc:Choice>
  </mc:AlternateContent>
  <xr:revisionPtr revIDLastSave="19" documentId="8_{BDBA5852-6C22-47CC-8178-09CCB7E98830}" xr6:coauthVersionLast="44" xr6:coauthVersionMax="44" xr10:uidLastSave="{0DBD9D42-E502-45D3-AF9A-60912ADFC4EC}"/>
  <bookViews>
    <workbookView xWindow="52" yWindow="23" windowWidth="23258" windowHeight="14212" activeTab="1" xr2:uid="{00000000-000D-0000-FFFF-FFFF00000000}"/>
  </bookViews>
  <sheets>
    <sheet name="sales_data" sheetId="1" r:id="rId1"/>
    <sheet name="charts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5" i="2" l="1"/>
  <c r="X15" i="2"/>
  <c r="W15" i="2"/>
  <c r="V15" i="2"/>
  <c r="U15" i="2"/>
  <c r="T15" i="2" l="1"/>
  <c r="T18" i="1" l="1"/>
  <c r="T19" i="1" s="1"/>
  <c r="R19" i="1"/>
  <c r="S19" i="1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B19" i="1"/>
  <c r="I12" i="1" l="1"/>
  <c r="J12" i="1" s="1"/>
  <c r="C13" i="1"/>
  <c r="D13" i="1"/>
  <c r="E13" i="1"/>
  <c r="F13" i="1"/>
  <c r="G13" i="1"/>
  <c r="H13" i="1"/>
  <c r="B13" i="1"/>
  <c r="C24" i="1"/>
  <c r="D24" i="1"/>
  <c r="E24" i="1"/>
  <c r="F24" i="1"/>
  <c r="G24" i="1"/>
  <c r="H24" i="1"/>
  <c r="I24" i="1"/>
  <c r="J24" i="1"/>
  <c r="K24" i="1"/>
  <c r="L24" i="1"/>
  <c r="M24" i="1"/>
  <c r="B24" i="1"/>
  <c r="B25" i="1" s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I13" i="1" l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K12" i="1"/>
  <c r="J13" i="1"/>
  <c r="L12" i="1" l="1"/>
  <c r="K13" i="1"/>
  <c r="M12" i="1" l="1"/>
  <c r="L13" i="1"/>
  <c r="M13" i="1" l="1"/>
  <c r="N12" i="1"/>
  <c r="O12" i="1" l="1"/>
  <c r="N13" i="1"/>
  <c r="O13" i="1" l="1"/>
  <c r="P12" i="1"/>
  <c r="P13" i="1" s="1"/>
</calcChain>
</file>

<file path=xl/sharedStrings.xml><?xml version="1.0" encoding="utf-8"?>
<sst xmlns="http://schemas.openxmlformats.org/spreadsheetml/2006/main" count="152" uniqueCount="79">
  <si>
    <t>MRR</t>
  </si>
  <si>
    <t>Jan</t>
  </si>
  <si>
    <t>Feb</t>
  </si>
  <si>
    <t xml:space="preserve">April </t>
  </si>
  <si>
    <t>Mai</t>
  </si>
  <si>
    <t>Sep</t>
  </si>
  <si>
    <t>Aug</t>
  </si>
  <si>
    <t>Nov</t>
  </si>
  <si>
    <t>Partners</t>
  </si>
  <si>
    <t>Count registered User</t>
  </si>
  <si>
    <t>New registered Users</t>
  </si>
  <si>
    <t>New partners</t>
  </si>
  <si>
    <t>Count partners</t>
  </si>
  <si>
    <t>Customers</t>
  </si>
  <si>
    <t>New big customers</t>
  </si>
  <si>
    <t>Count customers</t>
  </si>
  <si>
    <t>New portal customers</t>
  </si>
  <si>
    <t>New portal revenue</t>
  </si>
  <si>
    <t>Revenue per month</t>
  </si>
  <si>
    <t>Count Users</t>
  </si>
  <si>
    <t>Q3 2017</t>
  </si>
  <si>
    <t>Q4 2017</t>
  </si>
  <si>
    <t>Q1 2018</t>
  </si>
  <si>
    <t>Q1 2019</t>
  </si>
  <si>
    <t>Monthly cash burn</t>
  </si>
  <si>
    <t>Users</t>
  </si>
  <si>
    <t>Apr</t>
  </si>
  <si>
    <t>MRR Euro</t>
  </si>
  <si>
    <t>New users</t>
  </si>
  <si>
    <t>Jun</t>
  </si>
  <si>
    <t>Jul</t>
  </si>
  <si>
    <t>Registered users</t>
  </si>
  <si>
    <t>Mar</t>
  </si>
  <si>
    <t>May</t>
  </si>
  <si>
    <t>Oct</t>
  </si>
  <si>
    <t>Dec</t>
  </si>
  <si>
    <t>Car manufacturer</t>
  </si>
  <si>
    <t>Cloud provider</t>
  </si>
  <si>
    <t>Internet service provider</t>
  </si>
  <si>
    <t>Corporate network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</si>
  <si>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</si>
  <si>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</si>
  <si>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</si>
  <si>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</si>
  <si>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</si>
  <si>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</si>
  <si>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</si>
  <si>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</si>
  <si>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</si>
  <si>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Insurance</t>
  </si>
  <si>
    <t>Food</t>
  </si>
  <si>
    <t>Travel</t>
  </si>
  <si>
    <t>Transportation</t>
  </si>
  <si>
    <t>Logistics</t>
  </si>
  <si>
    <t>Consulting</t>
  </si>
  <si>
    <t>IT services</t>
  </si>
  <si>
    <t>Marketing consulting</t>
  </si>
  <si>
    <t>Building</t>
  </si>
  <si>
    <t>Pharma</t>
  </si>
  <si>
    <t>Food delivery</t>
  </si>
  <si>
    <t>IT service provider</t>
  </si>
  <si>
    <t>Management consultant</t>
  </si>
  <si>
    <t>Textile</t>
  </si>
  <si>
    <t>Finance</t>
  </si>
  <si>
    <t>Banking</t>
  </si>
  <si>
    <t>March</t>
  </si>
  <si>
    <t>June</t>
  </si>
  <si>
    <t>July</t>
  </si>
  <si>
    <t>Dollar exchange rate</t>
  </si>
  <si>
    <t>New deals</t>
  </si>
  <si>
    <t>New self signups</t>
  </si>
  <si>
    <t>Count users</t>
  </si>
  <si>
    <t>Recommenders</t>
  </si>
  <si>
    <t>Recommended clients</t>
  </si>
  <si>
    <t>Count Web Users</t>
  </si>
  <si>
    <t>New Web Users</t>
  </si>
  <si>
    <t>New Users</t>
  </si>
  <si>
    <t>New Enterprise User</t>
  </si>
  <si>
    <t>Count Enterprise 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</si>
</sst>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65" fontId="0" fillId="0" borderId="0" xfId="1" applyNumberFormat="1" applyFont="1"/>
    <xf numFmtId="0" fontId="0" fillId="2" borderId="0" xfId="0" applyFill="1"/>
    <xf numFmtId="165" fontId="0" fillId="2" borderId="0" xfId="1" applyNumberFormat="1" applyFont="1" applyFill="1"/>
    <xf numFmtId="0" fontId="0" fillId="3" borderId="0" xfId="0" applyFill="1"/>
    <xf numFmtId="165" fontId="0" fillId="3" borderId="0" xfId="1" applyNumberFormat="1" applyFont="1" applyFill="1"/>
    <xf numFmtId="0" fontId="0" fillId="4" borderId="0" xfId="0" applyFill="1"/>
    <xf numFmtId="165" fontId="0" fillId="4" borderId="0" xfId="1" applyNumberFormat="1" applyFont="1" applyFill="1"/>
    <xf numFmtId="0" fontId="0" fillId="5" borderId="0" xfId="0" applyFill="1"/>
    <xf numFmtId="165" fontId="0" fillId="5" borderId="0" xfId="1" applyNumberFormat="1" applyFont="1" applyFill="1"/>
    <xf numFmtId="0" fontId="2" fillId="0" borderId="0" xfId="0" applyFont="1"/>
    <xf numFmtId="164" fontId="0" fillId="0" borderId="0" xfId="1" applyNumberFormat="1" applyFont="1"/>
    <xf numFmtId="3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sales_data!$A$9</c:f>
              <c:strCache>
                <c:ptCount val="1"/>
                <c:pt idx="0">
                  <c:v>New registered Users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sales_data!$B$2:$P$2</c:f>
              <c:strCache>
                <c:ptCount val="15"/>
                <c:pt idx="0">
                  <c:v> Jan </c:v>
                </c:pt>
                <c:pt idx="1">
                  <c:v> Feb </c:v>
                </c:pt>
                <c:pt idx="2">
                  <c:v> March </c:v>
                </c:pt>
                <c:pt idx="3">
                  <c:v> April 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  <c:pt idx="12">
                  <c:v> Jan </c:v>
                </c:pt>
                <c:pt idx="13">
                  <c:v> Feb </c:v>
                </c:pt>
                <c:pt idx="14">
                  <c:v> Mar </c:v>
                </c:pt>
              </c:strCache>
            </c:strRef>
          </c:cat>
          <c:val>
            <c:numRef>
              <c:f>sales_data!$B$9:$P$9</c:f>
              <c:numCache>
                <c:formatCode>_-* #,##0\ _€_-;\-* #,##0\ _€_-;_-* "-"??\ _€_-;_-@_-</c:formatCode>
                <c:ptCount val="15"/>
                <c:pt idx="0">
                  <c:v>298</c:v>
                </c:pt>
                <c:pt idx="1">
                  <c:v>361</c:v>
                </c:pt>
                <c:pt idx="2">
                  <c:v>344</c:v>
                </c:pt>
                <c:pt idx="3">
                  <c:v>342</c:v>
                </c:pt>
                <c:pt idx="4">
                  <c:v>580</c:v>
                </c:pt>
                <c:pt idx="5">
                  <c:v>440</c:v>
                </c:pt>
                <c:pt idx="6">
                  <c:v>730</c:v>
                </c:pt>
                <c:pt idx="7">
                  <c:v>2064</c:v>
                </c:pt>
                <c:pt idx="8">
                  <c:v>858</c:v>
                </c:pt>
                <c:pt idx="9">
                  <c:v>1289</c:v>
                </c:pt>
                <c:pt idx="10">
                  <c:v>1163</c:v>
                </c:pt>
                <c:pt idx="11">
                  <c:v>1269</c:v>
                </c:pt>
                <c:pt idx="12">
                  <c:v>1562</c:v>
                </c:pt>
                <c:pt idx="13">
                  <c:v>1816</c:v>
                </c:pt>
                <c:pt idx="14">
                  <c:v>3185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D-1747-89A9-E0CDD0362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5400048"/>
        <c:axId val="2095400992"/>
      </c:barChart>
      <c:catAx>
        <c:axId val="209540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095400992"/>
        <c:crosses val="autoZero"/>
        <c:auto val="1"/>
        <c:lblAlgn val="ctr"/>
        <c:lblOffset val="100"/>
        <c:noMultiLvlLbl val="0"/>
      </c:catAx>
      <c:valAx>
        <c:axId val="209540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09540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sales_data!$A$5</c:f>
              <c:strCache>
                <c:ptCount val="1"/>
                <c:pt idx="0">
                  <c:v>New Users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sales_data!$B$2:$P$2</c:f>
              <c:strCache>
                <c:ptCount val="15"/>
                <c:pt idx="0">
                  <c:v> Jan </c:v>
                </c:pt>
                <c:pt idx="1">
                  <c:v> Feb </c:v>
                </c:pt>
                <c:pt idx="2">
                  <c:v> March </c:v>
                </c:pt>
                <c:pt idx="3">
                  <c:v> April 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  <c:pt idx="12">
                  <c:v> Jan </c:v>
                </c:pt>
                <c:pt idx="13">
                  <c:v> Feb </c:v>
                </c:pt>
                <c:pt idx="14">
                  <c:v> Mar </c:v>
                </c:pt>
              </c:strCache>
            </c:strRef>
          </c:cat>
          <c:val>
            <c:numRef>
              <c:f>sales_data!$B$5:$P$5</c:f>
              <c:numCache>
                <c:formatCode>_-* #,##0\ _€_-;\-* #,##0\ _€_-;_-* "-"??\ _€_-;_-@_-</c:formatCode>
                <c:ptCount val="15"/>
                <c:pt idx="0">
                  <c:v>1151</c:v>
                </c:pt>
                <c:pt idx="1">
                  <c:v>899</c:v>
                </c:pt>
                <c:pt idx="2">
                  <c:v>1032</c:v>
                </c:pt>
                <c:pt idx="3">
                  <c:v>718</c:v>
                </c:pt>
                <c:pt idx="4">
                  <c:v>2049</c:v>
                </c:pt>
                <c:pt idx="5">
                  <c:v>1561</c:v>
                </c:pt>
                <c:pt idx="6">
                  <c:v>2039</c:v>
                </c:pt>
                <c:pt idx="7">
                  <c:v>1255</c:v>
                </c:pt>
                <c:pt idx="8">
                  <c:v>2200</c:v>
                </c:pt>
                <c:pt idx="9">
                  <c:v>3650</c:v>
                </c:pt>
                <c:pt idx="10">
                  <c:v>2969</c:v>
                </c:pt>
                <c:pt idx="11">
                  <c:v>5502</c:v>
                </c:pt>
                <c:pt idx="12">
                  <c:v>3871</c:v>
                </c:pt>
                <c:pt idx="13">
                  <c:v>4548</c:v>
                </c:pt>
                <c:pt idx="14">
                  <c:v>3940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3-FC4E-8E31-0F9733677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8330703"/>
        <c:axId val="1616104351"/>
      </c:barChart>
      <c:catAx>
        <c:axId val="1638330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616104351"/>
        <c:crosses val="autoZero"/>
        <c:auto val="1"/>
        <c:lblAlgn val="ctr"/>
        <c:lblOffset val="100"/>
        <c:noMultiLvlLbl val="0"/>
      </c:catAx>
      <c:valAx>
        <c:axId val="161610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63833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User</a:t>
            </a:r>
            <a:r>
              <a:rPr lang="de-DE" baseline="0"/>
              <a:t> count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charts!$A$9</c:f>
              <c:strCache>
                <c:ptCount val="1"/>
                <c:pt idx="0">
                  <c:v>Registered users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charts!$B$8:$S$8</c:f>
              <c:strCache>
                <c:ptCount val="1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Mai</c:v>
                </c:pt>
                <c:pt idx="17">
                  <c:v>Jun</c:v>
                </c:pt>
              </c:strCache>
            </c:strRef>
          </c:cat>
          <c:val>
            <c:numRef>
              <c:f>charts!$B$9:$S$9</c:f>
              <c:numCache>
                <c:formatCode>#,##0</c:formatCode>
                <c:ptCount val="18"/>
                <c:pt idx="0">
                  <c:v>1959</c:v>
                </c:pt>
                <c:pt idx="1">
                  <c:v>2320</c:v>
                </c:pt>
                <c:pt idx="2">
                  <c:v>2664</c:v>
                </c:pt>
                <c:pt idx="3">
                  <c:v>3006</c:v>
                </c:pt>
                <c:pt idx="4">
                  <c:v>3586</c:v>
                </c:pt>
                <c:pt idx="5">
                  <c:v>4026</c:v>
                </c:pt>
                <c:pt idx="6">
                  <c:v>4756</c:v>
                </c:pt>
                <c:pt idx="7">
                  <c:v>6820</c:v>
                </c:pt>
                <c:pt idx="8">
                  <c:v>7790</c:v>
                </c:pt>
                <c:pt idx="9">
                  <c:v>9079</c:v>
                </c:pt>
                <c:pt idx="10">
                  <c:v>10242</c:v>
                </c:pt>
                <c:pt idx="11">
                  <c:v>11387</c:v>
                </c:pt>
                <c:pt idx="12">
                  <c:v>12887</c:v>
                </c:pt>
                <c:pt idx="13">
                  <c:v>14703</c:v>
                </c:pt>
                <c:pt idx="14">
                  <c:v>17886</c:v>
                </c:pt>
                <c:pt idx="15">
                  <c:v>19840</c:v>
                </c:pt>
                <c:pt idx="16">
                  <c:v>23126</c:v>
                </c:pt>
                <c:pt idx="17">
                  <c:v>24253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6-E842-83AA-7459984DC6CD}"/>
            </c:ext>
          </c:extLst>
        </c:ser>
        <c:ser>
          <c:idx val="1"/>
          <c:order val="1"/>
          <c:tx>
            <c:strRef>
              <c:f>charts!$A$10</c:f>
              <c:strCache>
                <c:ptCount val="1"/>
                <c:pt idx="0">
                  <c:v>Recommended clients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charts!$B$8:$S$8</c:f>
              <c:strCache>
                <c:ptCount val="1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Mai</c:v>
                </c:pt>
                <c:pt idx="17">
                  <c:v>Jun</c:v>
                </c:pt>
              </c:strCache>
            </c:strRef>
          </c:cat>
          <c:val>
            <c:numRef>
              <c:f>charts!$B$10:$S$10</c:f>
              <c:numCache>
                <c:formatCode>#,##0</c:formatCode>
                <c:ptCount val="18"/>
                <c:pt idx="0">
                  <c:v>4295</c:v>
                </c:pt>
                <c:pt idx="1">
                  <c:v>5194</c:v>
                </c:pt>
                <c:pt idx="2">
                  <c:v>6226</c:v>
                </c:pt>
                <c:pt idx="3">
                  <c:v>6944</c:v>
                </c:pt>
                <c:pt idx="4">
                  <c:v>8993</c:v>
                </c:pt>
                <c:pt idx="5">
                  <c:v>10554</c:v>
                </c:pt>
                <c:pt idx="6">
                  <c:v>12593</c:v>
                </c:pt>
                <c:pt idx="7">
                  <c:v>13848</c:v>
                </c:pt>
                <c:pt idx="8">
                  <c:v>15720</c:v>
                </c:pt>
                <c:pt idx="9">
                  <c:v>19370</c:v>
                </c:pt>
                <c:pt idx="10">
                  <c:v>22339</c:v>
                </c:pt>
                <c:pt idx="11">
                  <c:v>27841</c:v>
                </c:pt>
                <c:pt idx="12">
                  <c:v>31519</c:v>
                </c:pt>
                <c:pt idx="13">
                  <c:v>36012</c:v>
                </c:pt>
                <c:pt idx="14">
                  <c:v>39952</c:v>
                </c:pt>
                <c:pt idx="15">
                  <c:v>45685</c:v>
                </c:pt>
                <c:pt idx="16">
                  <c:v>54088</c:v>
                </c:pt>
                <c:pt idx="17">
                  <c:v>73743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6-E842-83AA-7459984DC6CD}"/>
            </c:ext>
          </c:extLst>
        </c:ser>
        <c:ser>
          <c:idx val="2"/>
          <c:order val="2"/>
          <c:tx>
            <c:strRef>
              <c:f>charts!$A$11</c:f>
              <c:strCache>
                <c:ptCount val="1"/>
                <c:pt idx="0">
                  <c:v>Recommenders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charts!$B$8:$S$8</c:f>
              <c:strCache>
                <c:ptCount val="1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Mai</c:v>
                </c:pt>
                <c:pt idx="17">
                  <c:v>Jun</c:v>
                </c:pt>
              </c:strCache>
            </c:strRef>
          </c:cat>
          <c:val>
            <c:numRef>
              <c:f>charts!$B$11:$S$11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1390</c:v>
                </c:pt>
                <c:pt idx="13">
                  <c:v>1598</c:v>
                </c:pt>
                <c:pt idx="14">
                  <c:v>1653</c:v>
                </c:pt>
                <c:pt idx="15">
                  <c:v>1704</c:v>
                </c:pt>
                <c:pt idx="16">
                  <c:v>1826</c:v>
                </c:pt>
                <c:pt idx="17">
                  <c:v>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46-E842-83AA-7459984DC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4472703"/>
        <c:axId val="1265860719"/>
      </c:barChart>
      <c:catAx>
        <c:axId val="129447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265860719"/>
        <c:crosses val="autoZero"/>
        <c:auto val="1"/>
        <c:lblAlgn val="ctr"/>
        <c:lblOffset val="100"/>
        <c:noMultiLvlLbl val="0"/>
      </c:catAx>
      <c:valAx>
        <c:axId val="1265860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294472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User count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charts!$A$9</c:f>
              <c:strCache>
                <c:ptCount val="1"/>
                <c:pt idx="0">
                  <c:v>Registered users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charts!$B$8:$T$8</c:f>
              <c:strCache>
                <c:ptCount val="1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Mai</c:v>
                </c:pt>
                <c:pt idx="17">
                  <c:v>Jun</c:v>
                </c:pt>
                <c:pt idx="18">
                  <c:v>Jul</c:v>
                </c:pt>
              </c:strCache>
            </c:strRef>
          </c:cat>
          <c:val>
            <c:numRef>
              <c:f>charts!$B$9:$T$9</c:f>
              <c:numCache>
                <c:formatCode>#,##0</c:formatCode>
                <c:ptCount val="19"/>
                <c:pt idx="0">
                  <c:v>1959</c:v>
                </c:pt>
                <c:pt idx="1">
                  <c:v>2320</c:v>
                </c:pt>
                <c:pt idx="2">
                  <c:v>2664</c:v>
                </c:pt>
                <c:pt idx="3">
                  <c:v>3006</c:v>
                </c:pt>
                <c:pt idx="4">
                  <c:v>3586</c:v>
                </c:pt>
                <c:pt idx="5">
                  <c:v>4026</c:v>
                </c:pt>
                <c:pt idx="6">
                  <c:v>4756</c:v>
                </c:pt>
                <c:pt idx="7">
                  <c:v>6820</c:v>
                </c:pt>
                <c:pt idx="8">
                  <c:v>7790</c:v>
                </c:pt>
                <c:pt idx="9">
                  <c:v>9079</c:v>
                </c:pt>
                <c:pt idx="10">
                  <c:v>10242</c:v>
                </c:pt>
                <c:pt idx="11">
                  <c:v>11387</c:v>
                </c:pt>
                <c:pt idx="12">
                  <c:v>12887</c:v>
                </c:pt>
                <c:pt idx="13">
                  <c:v>14703</c:v>
                </c:pt>
                <c:pt idx="14">
                  <c:v>17886</c:v>
                </c:pt>
                <c:pt idx="15">
                  <c:v>19840</c:v>
                </c:pt>
                <c:pt idx="16">
                  <c:v>23126</c:v>
                </c:pt>
                <c:pt idx="17">
                  <c:v>24253</c:v>
                </c:pt>
                <c:pt idx="18">
                  <c:v>27460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E-B243-8E3E-4422C9E91615}"/>
            </c:ext>
          </c:extLst>
        </c:ser>
        <c:ser>
          <c:idx val="1"/>
          <c:order val="1"/>
          <c:tx>
            <c:strRef>
              <c:f>charts!$A$10</c:f>
              <c:strCache>
                <c:ptCount val="1"/>
                <c:pt idx="0">
                  <c:v>Recommended clients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charts!$B$8:$T$8</c:f>
              <c:strCache>
                <c:ptCount val="1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Mai</c:v>
                </c:pt>
                <c:pt idx="17">
                  <c:v>Jun</c:v>
                </c:pt>
                <c:pt idx="18">
                  <c:v>Jul</c:v>
                </c:pt>
              </c:strCache>
            </c:strRef>
          </c:cat>
          <c:val>
            <c:numRef>
              <c:f>charts!$B$10:$T$10</c:f>
              <c:numCache>
                <c:formatCode>#,##0</c:formatCode>
                <c:ptCount val="19"/>
                <c:pt idx="0">
                  <c:v>4295</c:v>
                </c:pt>
                <c:pt idx="1">
                  <c:v>5194</c:v>
                </c:pt>
                <c:pt idx="2">
                  <c:v>6226</c:v>
                </c:pt>
                <c:pt idx="3">
                  <c:v>6944</c:v>
                </c:pt>
                <c:pt idx="4">
                  <c:v>8993</c:v>
                </c:pt>
                <c:pt idx="5">
                  <c:v>10554</c:v>
                </c:pt>
                <c:pt idx="6">
                  <c:v>12593</c:v>
                </c:pt>
                <c:pt idx="7">
                  <c:v>13848</c:v>
                </c:pt>
                <c:pt idx="8">
                  <c:v>15720</c:v>
                </c:pt>
                <c:pt idx="9">
                  <c:v>19370</c:v>
                </c:pt>
                <c:pt idx="10">
                  <c:v>22339</c:v>
                </c:pt>
                <c:pt idx="11">
                  <c:v>27841</c:v>
                </c:pt>
                <c:pt idx="12">
                  <c:v>31519</c:v>
                </c:pt>
                <c:pt idx="13">
                  <c:v>36012</c:v>
                </c:pt>
                <c:pt idx="14">
                  <c:v>39952</c:v>
                </c:pt>
                <c:pt idx="15">
                  <c:v>45685</c:v>
                </c:pt>
                <c:pt idx="16">
                  <c:v>54088</c:v>
                </c:pt>
                <c:pt idx="17">
                  <c:v>73743</c:v>
                </c:pt>
                <c:pt idx="18">
                  <c:v>83200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E-B243-8E3E-4422C9E91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668447"/>
        <c:axId val="1095630047"/>
      </c:areaChart>
      <c:catAx>
        <c:axId val="1181668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095630047"/>
        <c:crosses val="autoZero"/>
        <c:auto val="1"/>
        <c:lblAlgn val="ctr"/>
        <c:lblOffset val="100"/>
        <c:noMultiLvlLbl val="0"/>
      </c:catAx>
      <c:valAx>
        <c:axId val="109563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1816684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MRR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charts!$A$15</c:f>
              <c:strCache>
                <c:ptCount val="1"/>
                <c:pt idx="0">
                  <c:v>MRR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charts!$B$14:$S$14</c:f>
              <c:strCache>
                <c:ptCount val="1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Mai</c:v>
                </c:pt>
                <c:pt idx="17">
                  <c:v>Jun</c:v>
                </c:pt>
              </c:strCache>
            </c:strRef>
          </c:cat>
          <c:val>
            <c:numRef>
              <c:f>charts!$B$15:$S$15</c:f>
              <c:numCache>
                <c:formatCode>_-* #,##0\ _€_-;\-* #,##0\ _€_-;_-* "-"??\ _€_-;_-@_-</c:formatCode>
                <c:ptCount val="18"/>
                <c:pt idx="0">
                  <c:v>761.09999999999991</c:v>
                </c:pt>
                <c:pt idx="1">
                  <c:v>761.09999999999991</c:v>
                </c:pt>
                <c:pt idx="2">
                  <c:v>1007.7199999999999</c:v>
                </c:pt>
                <c:pt idx="3">
                  <c:v>1100.94</c:v>
                </c:pt>
                <c:pt idx="4">
                  <c:v>3000</c:v>
                </c:pt>
                <c:pt idx="5">
                  <c:v>5074</c:v>
                </c:pt>
                <c:pt idx="6">
                  <c:v>5226.2199999999993</c:v>
                </c:pt>
                <c:pt idx="7">
                  <c:v>5354.84</c:v>
                </c:pt>
                <c:pt idx="8">
                  <c:v>7035.16</c:v>
                </c:pt>
                <c:pt idx="9">
                  <c:v>9570.98</c:v>
                </c:pt>
                <c:pt idx="10">
                  <c:v>10929.16</c:v>
                </c:pt>
                <c:pt idx="11">
                  <c:v>13016.58</c:v>
                </c:pt>
                <c:pt idx="12">
                  <c:v>16878.719999999998</c:v>
                </c:pt>
                <c:pt idx="13">
                  <c:v>17567.84</c:v>
                </c:pt>
                <c:pt idx="14">
                  <c:v>18732.5</c:v>
                </c:pt>
                <c:pt idx="15">
                  <c:v>23356.92</c:v>
                </c:pt>
                <c:pt idx="16">
                  <c:v>23356.92</c:v>
                </c:pt>
                <c:pt idx="17">
                  <c:v>24780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2-7F46-92FF-6647F1E21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987071"/>
        <c:axId val="1292644559"/>
      </c:areaChart>
      <c:catAx>
        <c:axId val="12919870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292644559"/>
        <c:crosses val="autoZero"/>
        <c:auto val="1"/>
        <c:lblAlgn val="ctr"/>
        <c:lblOffset val="100"/>
        <c:noMultiLvlLbl val="0"/>
      </c:catAx>
      <c:valAx>
        <c:axId val="129264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2919870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charts!$A$15</c:f>
              <c:strCache>
                <c:ptCount val="1"/>
                <c:pt idx="0">
                  <c:v>MRR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charts!$B$14:$Y$14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Mai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charts!$B$15:$Y$15</c:f>
              <c:numCache>
                <c:formatCode>_-* #,##0\ _€_-;\-* #,##0\ _€_-;_-* "-"??\ _€_-;_-@_-</c:formatCode>
                <c:ptCount val="24"/>
                <c:pt idx="0">
                  <c:v>761.09999999999991</c:v>
                </c:pt>
                <c:pt idx="1">
                  <c:v>761.09999999999991</c:v>
                </c:pt>
                <c:pt idx="2">
                  <c:v>1007.7199999999999</c:v>
                </c:pt>
                <c:pt idx="3">
                  <c:v>1100.94</c:v>
                </c:pt>
                <c:pt idx="4">
                  <c:v>3000</c:v>
                </c:pt>
                <c:pt idx="5">
                  <c:v>5074</c:v>
                </c:pt>
                <c:pt idx="6">
                  <c:v>5226.2199999999993</c:v>
                </c:pt>
                <c:pt idx="7">
                  <c:v>5354.84</c:v>
                </c:pt>
                <c:pt idx="8">
                  <c:v>7035.16</c:v>
                </c:pt>
                <c:pt idx="9">
                  <c:v>9570.98</c:v>
                </c:pt>
                <c:pt idx="10">
                  <c:v>10929.16</c:v>
                </c:pt>
                <c:pt idx="11">
                  <c:v>13016.58</c:v>
                </c:pt>
                <c:pt idx="12">
                  <c:v>16878.719999999998</c:v>
                </c:pt>
                <c:pt idx="13">
                  <c:v>17567.84</c:v>
                </c:pt>
                <c:pt idx="14">
                  <c:v>18732.5</c:v>
                </c:pt>
                <c:pt idx="15">
                  <c:v>23356.92</c:v>
                </c:pt>
                <c:pt idx="16">
                  <c:v>23356.92</c:v>
                </c:pt>
                <c:pt idx="17">
                  <c:v>24780</c:v>
                </c:pt>
                <c:pt idx="18">
                  <c:v>31919.999999999996</c:v>
                </c:pt>
                <c:pt idx="19">
                  <c:v>31919.999999999996</c:v>
                </c:pt>
                <c:pt idx="20">
                  <c:v>39206.879999999997</c:v>
                </c:pt>
                <c:pt idx="21">
                  <c:v>40802.879999999997</c:v>
                </c:pt>
                <c:pt idx="22">
                  <c:v>55441.015799999994</c:v>
                </c:pt>
                <c:pt idx="23">
                  <c:v>64308.277799999989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0-C646-A369-CC48679F4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6263487"/>
        <c:axId val="1261243471"/>
      </c:areaChart>
      <c:catAx>
        <c:axId val="1266263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261243471"/>
        <c:crosses val="autoZero"/>
        <c:auto val="1"/>
        <c:lblAlgn val="ctr"/>
        <c:lblOffset val="100"/>
        <c:noMultiLvlLbl val="0"/>
      </c:catAx>
      <c:valAx>
        <c:axId val="126124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2662634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users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charts!$A$3</c:f>
              <c:strCache>
                <c:ptCount val="1"/>
                <c:pt idx="0">
                  <c:v>New deals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charts!$B$2:$S$2</c:f>
              <c:strCache>
                <c:ptCount val="1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Mai</c:v>
                </c:pt>
                <c:pt idx="17">
                  <c:v>Jun</c:v>
                </c:pt>
              </c:strCache>
            </c:strRef>
          </c:cat>
          <c:val>
            <c:numRef>
              <c:f>charts!$B$3:$S$3</c:f>
              <c:numCache>
                <c:formatCode>#,##0</c:formatCode>
                <c:ptCount val="18"/>
                <c:pt idx="0">
                  <c:v>1449</c:v>
                </c:pt>
                <c:pt idx="1">
                  <c:v>1260</c:v>
                </c:pt>
                <c:pt idx="2">
                  <c:v>1376</c:v>
                </c:pt>
                <c:pt idx="3">
                  <c:v>1060</c:v>
                </c:pt>
                <c:pt idx="4">
                  <c:v>2629</c:v>
                </c:pt>
                <c:pt idx="5">
                  <c:v>2001</c:v>
                </c:pt>
                <c:pt idx="6">
                  <c:v>2769</c:v>
                </c:pt>
                <c:pt idx="7">
                  <c:v>3319</c:v>
                </c:pt>
                <c:pt idx="8">
                  <c:v>3058</c:v>
                </c:pt>
                <c:pt idx="9">
                  <c:v>4939</c:v>
                </c:pt>
                <c:pt idx="10">
                  <c:v>4132</c:v>
                </c:pt>
                <c:pt idx="11">
                  <c:v>6771</c:v>
                </c:pt>
                <c:pt idx="12">
                  <c:v>5433</c:v>
                </c:pt>
                <c:pt idx="13">
                  <c:v>6364</c:v>
                </c:pt>
                <c:pt idx="14">
                  <c:v>7125</c:v>
                </c:pt>
                <c:pt idx="15">
                  <c:v>7713</c:v>
                </c:pt>
                <c:pt idx="16">
                  <c:v>11650</c:v>
                </c:pt>
                <c:pt idx="17">
                  <c:v>16250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8-DA4D-9DA1-A88CC3DE1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5652383"/>
        <c:axId val="1292010671"/>
      </c:barChart>
      <c:catAx>
        <c:axId val="109565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292010671"/>
        <c:crosses val="autoZero"/>
        <c:auto val="1"/>
        <c:lblAlgn val="ctr"/>
        <c:lblOffset val="100"/>
        <c:noMultiLvlLbl val="0"/>
      </c:catAx>
      <c:valAx>
        <c:axId val="129201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095652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Payed Users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sales_data!$A$11</c:f>
              <c:strCache>
                <c:ptCount val="1"/>
                <c:pt idx="0">
                  <c:v>New Enterprise User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sales_data!$B$2:$P$2</c:f>
              <c:strCache>
                <c:ptCount val="15"/>
                <c:pt idx="0">
                  <c:v> Jan </c:v>
                </c:pt>
                <c:pt idx="1">
                  <c:v> Feb </c:v>
                </c:pt>
                <c:pt idx="2">
                  <c:v> March </c:v>
                </c:pt>
                <c:pt idx="3">
                  <c:v> April 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  <c:pt idx="12">
                  <c:v> Jan </c:v>
                </c:pt>
                <c:pt idx="13">
                  <c:v> Feb </c:v>
                </c:pt>
                <c:pt idx="14">
                  <c:v> Mar </c:v>
                </c:pt>
              </c:strCache>
            </c:strRef>
          </c:cat>
          <c:val>
            <c:numRef>
              <c:f>sales_data!$B$11:$P$11</c:f>
              <c:numCache>
                <c:formatCode>_-* #,##0\ _€_-;\-* #,##0\ _€_-;_-* "-"??\ _€_-;_-@_-</c:formatCode>
                <c:ptCount val="15"/>
                <c:pt idx="0">
                  <c:v>290</c:v>
                </c:pt>
                <c:pt idx="1">
                  <c:v>0</c:v>
                </c:pt>
                <c:pt idx="2">
                  <c:v>55</c:v>
                </c:pt>
                <c:pt idx="3">
                  <c:v>10</c:v>
                </c:pt>
                <c:pt idx="4">
                  <c:v>10</c:v>
                </c:pt>
                <c:pt idx="5">
                  <c:v>2000</c:v>
                </c:pt>
                <c:pt idx="6">
                  <c:v>1010</c:v>
                </c:pt>
                <c:pt idx="7">
                  <c:v>20</c:v>
                </c:pt>
                <c:pt idx="8">
                  <c:v>200</c:v>
                </c:pt>
                <c:pt idx="9">
                  <c:v>1770</c:v>
                </c:pt>
                <c:pt idx="10">
                  <c:v>1900</c:v>
                </c:pt>
                <c:pt idx="11">
                  <c:v>1000</c:v>
                </c:pt>
                <c:pt idx="12">
                  <c:v>1000</c:v>
                </c:pt>
                <c:pt idx="13">
                  <c:v>1200</c:v>
                </c:pt>
                <c:pt idx="14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4A-AD47-8737-39B8DA5DFAA2}"/>
            </c:ext>
          </c:extLst>
        </c:ser>
        <c:ser>
          <c:idx val="1"/>
          <c:order val="1"/>
          <c:tx>
            <c:strRef>
              <c:f>sales_data!$A$12</c:f>
              <c:strCache>
                <c:ptCount val="1"/>
                <c:pt idx="0">
                  <c:v>Count Enterprise User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sales_data!$B$2:$P$2</c:f>
              <c:strCache>
                <c:ptCount val="15"/>
                <c:pt idx="0">
                  <c:v> Jan </c:v>
                </c:pt>
                <c:pt idx="1">
                  <c:v> Feb </c:v>
                </c:pt>
                <c:pt idx="2">
                  <c:v> March </c:v>
                </c:pt>
                <c:pt idx="3">
                  <c:v> April 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  <c:pt idx="12">
                  <c:v> Jan </c:v>
                </c:pt>
                <c:pt idx="13">
                  <c:v> Feb </c:v>
                </c:pt>
                <c:pt idx="14">
                  <c:v> Mar </c:v>
                </c:pt>
              </c:strCache>
            </c:strRef>
          </c:cat>
          <c:val>
            <c:numRef>
              <c:f>sales_data!$B$12:$P$12</c:f>
              <c:numCache>
                <c:formatCode>_-* #,##0\ _€_-;\-* #,##0\ _€_-;_-* "-"??\ _€_-;_-@_-</c:formatCode>
                <c:ptCount val="15"/>
                <c:pt idx="0">
                  <c:v>290</c:v>
                </c:pt>
                <c:pt idx="1">
                  <c:v>290</c:v>
                </c:pt>
                <c:pt idx="2">
                  <c:v>345</c:v>
                </c:pt>
                <c:pt idx="3">
                  <c:v>355</c:v>
                </c:pt>
                <c:pt idx="4">
                  <c:v>365</c:v>
                </c:pt>
                <c:pt idx="5">
                  <c:v>2365</c:v>
                </c:pt>
                <c:pt idx="6">
                  <c:v>3375</c:v>
                </c:pt>
                <c:pt idx="7">
                  <c:v>3395</c:v>
                </c:pt>
                <c:pt idx="8">
                  <c:v>3595</c:v>
                </c:pt>
                <c:pt idx="9">
                  <c:v>5365</c:v>
                </c:pt>
                <c:pt idx="10">
                  <c:v>7265</c:v>
                </c:pt>
                <c:pt idx="11">
                  <c:v>8265</c:v>
                </c:pt>
                <c:pt idx="12">
                  <c:v>9265</c:v>
                </c:pt>
                <c:pt idx="13">
                  <c:v>10465</c:v>
                </c:pt>
                <c:pt idx="14">
                  <c:v>11465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A-AD47-8737-39B8DA5DF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562880"/>
        <c:axId val="-2099850784"/>
      </c:lineChart>
      <c:catAx>
        <c:axId val="213156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2099850784"/>
        <c:crosses val="autoZero"/>
        <c:auto val="1"/>
        <c:lblAlgn val="ctr"/>
        <c:lblOffset val="100"/>
        <c:noMultiLvlLbl val="0"/>
      </c:catAx>
      <c:valAx>
        <c:axId val="-209985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13156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Big Customers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sales_data!$A$24</c:f>
              <c:strCache>
                <c:ptCount val="1"/>
                <c:pt idx="0">
                  <c:v>New big customers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sales_data!$B$2:$M$2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March </c:v>
                </c:pt>
                <c:pt idx="3">
                  <c:v> April 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sales_data!$B$24:$M$24</c:f>
              <c:numCache>
                <c:formatCode>_-* #,##0\ _€_-;\-* #,##0\ _€_-;_-* "-"??\ _€_-;_-@_-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B-CC49-8FD7-1E5FAD10F4C1}"/>
            </c:ext>
          </c:extLst>
        </c:ser>
        <c:ser>
          <c:idx val="1"/>
          <c:order val="1"/>
          <c:tx>
            <c:strRef>
              <c:f>sales_data!$A$25</c:f>
              <c:strCache>
                <c:ptCount val="1"/>
                <c:pt idx="0">
                  <c:v>Count customers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sales_data!$B$2:$M$2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March </c:v>
                </c:pt>
                <c:pt idx="3">
                  <c:v> April 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sales_data!$B$25:$M$25</c:f>
              <c:numCache>
                <c:formatCode>_-* #,##0\ _€_-;\-* #,##0\ _€_-;_-* "-"??\ _€_-;_-@_-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9</c:v>
                </c:pt>
                <c:pt idx="7">
                  <c:v>12</c:v>
                </c:pt>
                <c:pt idx="8">
                  <c:v>15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BB-CC49-8FD7-1E5FAD10F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1111920"/>
        <c:axId val="2096983456"/>
      </c:barChart>
      <c:catAx>
        <c:axId val="-210111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096983456"/>
        <c:crosses val="autoZero"/>
        <c:auto val="1"/>
        <c:lblAlgn val="ctr"/>
        <c:lblOffset val="100"/>
        <c:noMultiLvlLbl val="0"/>
      </c:catAx>
      <c:valAx>
        <c:axId val="209698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210111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Partners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sales_data!$A$34</c:f>
              <c:strCache>
                <c:ptCount val="1"/>
                <c:pt idx="0">
                  <c:v>New partners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sales_data!$B$2:$M$2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March </c:v>
                </c:pt>
                <c:pt idx="3">
                  <c:v> April 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sales_data!$B$34:$M$34</c:f>
              <c:numCache>
                <c:formatCode>_-* #,##0\ _€_-;\-* #,##0\ _€_-;_-* "-"??\ _€_-;_-@_-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5-ED45-9DD2-D8F45EF3E868}"/>
            </c:ext>
          </c:extLst>
        </c:ser>
        <c:ser>
          <c:idx val="1"/>
          <c:order val="1"/>
          <c:tx>
            <c:strRef>
              <c:f>sales_data!$A$35</c:f>
              <c:strCache>
                <c:ptCount val="1"/>
                <c:pt idx="0">
                  <c:v>Count partners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sales_data!$B$2:$M$2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March </c:v>
                </c:pt>
                <c:pt idx="3">
                  <c:v> April 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sales_data!$B$35:$M$35</c:f>
              <c:numCache>
                <c:formatCode>_-* #,##0\ _€_-;\-* #,##0\ _€_-;_-* "-"??\ _€_-;_-@_-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5-ED45-9DD2-D8F45EF3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866992"/>
        <c:axId val="-2073615120"/>
      </c:lineChart>
      <c:catAx>
        <c:axId val="209686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2073615120"/>
        <c:crosses val="autoZero"/>
        <c:auto val="1"/>
        <c:lblAlgn val="ctr"/>
        <c:lblOffset val="100"/>
        <c:noMultiLvlLbl val="0"/>
      </c:catAx>
      <c:valAx>
        <c:axId val="-207361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09686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MRR (in 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sales_data!$A$19</c:f>
              <c:strCache>
                <c:ptCount val="1"/>
                <c:pt idx="0">
                  <c:v>MRR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sales_data!$B$2:$Q$2</c:f>
              <c:strCache>
                <c:ptCount val="16"/>
                <c:pt idx="0">
                  <c:v> Jan </c:v>
                </c:pt>
                <c:pt idx="1">
                  <c:v> Feb </c:v>
                </c:pt>
                <c:pt idx="2">
                  <c:v> March </c:v>
                </c:pt>
                <c:pt idx="3">
                  <c:v> April 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  <c:pt idx="12">
                  <c:v> Jan </c:v>
                </c:pt>
                <c:pt idx="13">
                  <c:v> Feb </c:v>
                </c:pt>
                <c:pt idx="14">
                  <c:v> Mar </c:v>
                </c:pt>
                <c:pt idx="15">
                  <c:v> Apr </c:v>
                </c:pt>
              </c:strCache>
            </c:strRef>
          </c:cat>
          <c:val>
            <c:numRef>
              <c:f>sales_data!$B$19:$Q$19</c:f>
              <c:numCache>
                <c:formatCode>_-* #,##0\ _€_-;\-* #,##0\ _€_-;_-* "-"??\ _€_-;_-@_-</c:formatCode>
                <c:ptCount val="16"/>
                <c:pt idx="0">
                  <c:v>761.09999999999991</c:v>
                </c:pt>
                <c:pt idx="1">
                  <c:v>761.09999999999991</c:v>
                </c:pt>
                <c:pt idx="2">
                  <c:v>1007.7199999999999</c:v>
                </c:pt>
                <c:pt idx="3">
                  <c:v>1100.94</c:v>
                </c:pt>
                <c:pt idx="4">
                  <c:v>1194.1599999999999</c:v>
                </c:pt>
                <c:pt idx="5">
                  <c:v>5074</c:v>
                </c:pt>
                <c:pt idx="6">
                  <c:v>5226.2199999999993</c:v>
                </c:pt>
                <c:pt idx="7">
                  <c:v>5354.84</c:v>
                </c:pt>
                <c:pt idx="8">
                  <c:v>7035.16</c:v>
                </c:pt>
                <c:pt idx="9">
                  <c:v>9570.98</c:v>
                </c:pt>
                <c:pt idx="10">
                  <c:v>10929.16</c:v>
                </c:pt>
                <c:pt idx="11">
                  <c:v>13016.58</c:v>
                </c:pt>
                <c:pt idx="12">
                  <c:v>16878.719999999998</c:v>
                </c:pt>
                <c:pt idx="13">
                  <c:v>17567.84</c:v>
                </c:pt>
                <c:pt idx="14">
                  <c:v>18732.5</c:v>
                </c:pt>
                <c:pt idx="15">
                  <c:v>23356.92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9-F04C-BCCF-1C99D79E4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022592"/>
        <c:axId val="-2073557408"/>
      </c:areaChart>
      <c:catAx>
        <c:axId val="209702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2073557408"/>
        <c:crosses val="autoZero"/>
        <c:auto val="1"/>
        <c:lblAlgn val="ctr"/>
        <c:lblOffset val="100"/>
        <c:noMultiLvlLbl val="0"/>
      </c:catAx>
      <c:valAx>
        <c:axId val="-2073557408"/>
        <c:scaling>
          <c:orientation val="minMax"/>
          <c:max val="2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097022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Users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sales_data!$A$8</c:f>
              <c:strCache>
                <c:ptCount val="1"/>
                <c:pt idx="0">
                  <c:v>Count Users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sales_data!$B$2:$P$2</c:f>
              <c:strCache>
                <c:ptCount val="15"/>
                <c:pt idx="0">
                  <c:v> Jan </c:v>
                </c:pt>
                <c:pt idx="1">
                  <c:v> Feb </c:v>
                </c:pt>
                <c:pt idx="2">
                  <c:v> March </c:v>
                </c:pt>
                <c:pt idx="3">
                  <c:v> April 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  <c:pt idx="12">
                  <c:v> Jan </c:v>
                </c:pt>
                <c:pt idx="13">
                  <c:v> Feb </c:v>
                </c:pt>
                <c:pt idx="14">
                  <c:v> Mar </c:v>
                </c:pt>
              </c:strCache>
            </c:strRef>
          </c:cat>
          <c:val>
            <c:numRef>
              <c:f>sales_data!$B$8:$P$8</c:f>
              <c:numCache>
                <c:formatCode>_-* #,##0\ _€_-;\-* #,##0\ _€_-;_-* "-"??\ _€_-;_-@_-</c:formatCode>
                <c:ptCount val="15"/>
                <c:pt idx="0">
                  <c:v>4295</c:v>
                </c:pt>
                <c:pt idx="1">
                  <c:v>5194</c:v>
                </c:pt>
                <c:pt idx="2">
                  <c:v>6226</c:v>
                </c:pt>
                <c:pt idx="3">
                  <c:v>6944</c:v>
                </c:pt>
                <c:pt idx="4">
                  <c:v>8993</c:v>
                </c:pt>
                <c:pt idx="5">
                  <c:v>10554</c:v>
                </c:pt>
                <c:pt idx="6">
                  <c:v>12593</c:v>
                </c:pt>
                <c:pt idx="7">
                  <c:v>13848</c:v>
                </c:pt>
                <c:pt idx="8">
                  <c:v>15720</c:v>
                </c:pt>
                <c:pt idx="9">
                  <c:v>19370</c:v>
                </c:pt>
                <c:pt idx="10">
                  <c:v>22339</c:v>
                </c:pt>
                <c:pt idx="11">
                  <c:v>27841</c:v>
                </c:pt>
                <c:pt idx="12">
                  <c:v>31519</c:v>
                </c:pt>
                <c:pt idx="13">
                  <c:v>36012</c:v>
                </c:pt>
                <c:pt idx="14">
                  <c:v>39421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1-E941-AE2B-59AE05BB3F41}"/>
            </c:ext>
          </c:extLst>
        </c:ser>
        <c:ser>
          <c:idx val="1"/>
          <c:order val="1"/>
          <c:tx>
            <c:strRef>
              <c:f>sales_data!$A$10</c:f>
              <c:strCache>
                <c:ptCount val="1"/>
                <c:pt idx="0">
                  <c:v>Count registered User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sales_data!$B$2:$P$2</c:f>
              <c:strCache>
                <c:ptCount val="15"/>
                <c:pt idx="0">
                  <c:v> Jan </c:v>
                </c:pt>
                <c:pt idx="1">
                  <c:v> Feb </c:v>
                </c:pt>
                <c:pt idx="2">
                  <c:v> March </c:v>
                </c:pt>
                <c:pt idx="3">
                  <c:v> April 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  <c:pt idx="12">
                  <c:v> Jan </c:v>
                </c:pt>
                <c:pt idx="13">
                  <c:v> Feb </c:v>
                </c:pt>
                <c:pt idx="14">
                  <c:v> Mar </c:v>
                </c:pt>
              </c:strCache>
            </c:strRef>
          </c:cat>
          <c:val>
            <c:numRef>
              <c:f>sales_data!$B$10:$P$10</c:f>
              <c:numCache>
                <c:formatCode>_-* #,##0\ _€_-;\-* #,##0\ _€_-;_-* "-"??\ _€_-;_-@_-</c:formatCode>
                <c:ptCount val="15"/>
                <c:pt idx="0">
                  <c:v>1988</c:v>
                </c:pt>
                <c:pt idx="1">
                  <c:v>2352</c:v>
                </c:pt>
                <c:pt idx="2">
                  <c:v>2673</c:v>
                </c:pt>
                <c:pt idx="3">
                  <c:v>3013</c:v>
                </c:pt>
                <c:pt idx="4">
                  <c:v>3599</c:v>
                </c:pt>
                <c:pt idx="5">
                  <c:v>4038</c:v>
                </c:pt>
                <c:pt idx="6">
                  <c:v>4756</c:v>
                </c:pt>
                <c:pt idx="7">
                  <c:v>6820</c:v>
                </c:pt>
                <c:pt idx="8">
                  <c:v>7790</c:v>
                </c:pt>
                <c:pt idx="9">
                  <c:v>9079</c:v>
                </c:pt>
                <c:pt idx="10">
                  <c:v>10242</c:v>
                </c:pt>
                <c:pt idx="11">
                  <c:v>11387</c:v>
                </c:pt>
                <c:pt idx="12">
                  <c:v>12887</c:v>
                </c:pt>
                <c:pt idx="13">
                  <c:v>14703</c:v>
                </c:pt>
                <c:pt idx="14">
                  <c:v>17704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1-E941-AE2B-59AE05BB3F41}"/>
            </c:ext>
          </c:extLst>
        </c:ser>
        <c:ser>
          <c:idx val="2"/>
          <c:order val="2"/>
          <c:tx>
            <c:strRef>
              <c:f>sales_data!$A$12</c:f>
              <c:strCache>
                <c:ptCount val="1"/>
                <c:pt idx="0">
                  <c:v>Count Enterprise User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sales_data!$B$2:$P$2</c:f>
              <c:strCache>
                <c:ptCount val="15"/>
                <c:pt idx="0">
                  <c:v> Jan </c:v>
                </c:pt>
                <c:pt idx="1">
                  <c:v> Feb </c:v>
                </c:pt>
                <c:pt idx="2">
                  <c:v> March </c:v>
                </c:pt>
                <c:pt idx="3">
                  <c:v> April 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  <c:pt idx="12">
                  <c:v> Jan </c:v>
                </c:pt>
                <c:pt idx="13">
                  <c:v> Feb </c:v>
                </c:pt>
                <c:pt idx="14">
                  <c:v> Mar </c:v>
                </c:pt>
              </c:strCache>
            </c:strRef>
          </c:cat>
          <c:val>
            <c:numRef>
              <c:f>sales_data!$B$12:$P$12</c:f>
              <c:numCache>
                <c:formatCode>_-* #,##0\ _€_-;\-* #,##0\ _€_-;_-* "-"??\ _€_-;_-@_-</c:formatCode>
                <c:ptCount val="15"/>
                <c:pt idx="0">
                  <c:v>290</c:v>
                </c:pt>
                <c:pt idx="1">
                  <c:v>290</c:v>
                </c:pt>
                <c:pt idx="2">
                  <c:v>345</c:v>
                </c:pt>
                <c:pt idx="3">
                  <c:v>355</c:v>
                </c:pt>
                <c:pt idx="4">
                  <c:v>365</c:v>
                </c:pt>
                <c:pt idx="5">
                  <c:v>2365</c:v>
                </c:pt>
                <c:pt idx="6">
                  <c:v>3375</c:v>
                </c:pt>
                <c:pt idx="7">
                  <c:v>3395</c:v>
                </c:pt>
                <c:pt idx="8">
                  <c:v>3595</c:v>
                </c:pt>
                <c:pt idx="9">
                  <c:v>5365</c:v>
                </c:pt>
                <c:pt idx="10">
                  <c:v>7265</c:v>
                </c:pt>
                <c:pt idx="11">
                  <c:v>8265</c:v>
                </c:pt>
                <c:pt idx="12">
                  <c:v>9265</c:v>
                </c:pt>
                <c:pt idx="13">
                  <c:v>10465</c:v>
                </c:pt>
                <c:pt idx="14">
                  <c:v>11465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61-E941-AE2B-59AE05BB3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1190560"/>
        <c:axId val="-2073705872"/>
      </c:areaChart>
      <c:catAx>
        <c:axId val="-21011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2073705872"/>
        <c:crosses val="autoZero"/>
        <c:auto val="1"/>
        <c:lblAlgn val="ctr"/>
        <c:lblOffset val="100"/>
        <c:noMultiLvlLbl val="0"/>
      </c:catAx>
      <c:valAx>
        <c:axId val="-207370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210119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New users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sales_data!$A$5</c:f>
              <c:strCache>
                <c:ptCount val="1"/>
                <c:pt idx="0">
                  <c:v>New Users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sales_data!$B$2:$P$2</c:f>
              <c:strCache>
                <c:ptCount val="15"/>
                <c:pt idx="0">
                  <c:v> Jan </c:v>
                </c:pt>
                <c:pt idx="1">
                  <c:v> Feb </c:v>
                </c:pt>
                <c:pt idx="2">
                  <c:v> March </c:v>
                </c:pt>
                <c:pt idx="3">
                  <c:v> April 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  <c:pt idx="12">
                  <c:v> Jan </c:v>
                </c:pt>
                <c:pt idx="13">
                  <c:v> Feb </c:v>
                </c:pt>
                <c:pt idx="14">
                  <c:v> Mar </c:v>
                </c:pt>
              </c:strCache>
            </c:strRef>
          </c:cat>
          <c:val>
            <c:numRef>
              <c:f>sales_data!$B$5:$P$5</c:f>
              <c:numCache>
                <c:formatCode>_-* #,##0\ _€_-;\-* #,##0\ _€_-;_-* "-"??\ _€_-;_-@_-</c:formatCode>
                <c:ptCount val="15"/>
                <c:pt idx="0">
                  <c:v>1151</c:v>
                </c:pt>
                <c:pt idx="1">
                  <c:v>899</c:v>
                </c:pt>
                <c:pt idx="2">
                  <c:v>1032</c:v>
                </c:pt>
                <c:pt idx="3">
                  <c:v>718</c:v>
                </c:pt>
                <c:pt idx="4">
                  <c:v>2049</c:v>
                </c:pt>
                <c:pt idx="5">
                  <c:v>1561</c:v>
                </c:pt>
                <c:pt idx="6">
                  <c:v>2039</c:v>
                </c:pt>
                <c:pt idx="7">
                  <c:v>1255</c:v>
                </c:pt>
                <c:pt idx="8">
                  <c:v>2200</c:v>
                </c:pt>
                <c:pt idx="9">
                  <c:v>3650</c:v>
                </c:pt>
                <c:pt idx="10">
                  <c:v>2969</c:v>
                </c:pt>
                <c:pt idx="11">
                  <c:v>5502</c:v>
                </c:pt>
                <c:pt idx="12">
                  <c:v>3871</c:v>
                </c:pt>
                <c:pt idx="13">
                  <c:v>4548</c:v>
                </c:pt>
                <c:pt idx="14">
                  <c:v>3940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4-9849-8C8B-87A2D4BED311}"/>
            </c:ext>
          </c:extLst>
        </c:ser>
        <c:ser>
          <c:idx val="1"/>
          <c:order val="1"/>
          <c:tx>
            <c:strRef>
              <c:f>sales_data!$A$9</c:f>
              <c:strCache>
                <c:ptCount val="1"/>
                <c:pt idx="0">
                  <c:v>New registered Users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sales_data!$B$2:$P$2</c:f>
              <c:strCache>
                <c:ptCount val="15"/>
                <c:pt idx="0">
                  <c:v> Jan </c:v>
                </c:pt>
                <c:pt idx="1">
                  <c:v> Feb </c:v>
                </c:pt>
                <c:pt idx="2">
                  <c:v> March </c:v>
                </c:pt>
                <c:pt idx="3">
                  <c:v> April 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  <c:pt idx="12">
                  <c:v> Jan </c:v>
                </c:pt>
                <c:pt idx="13">
                  <c:v> Feb </c:v>
                </c:pt>
                <c:pt idx="14">
                  <c:v> Mar </c:v>
                </c:pt>
              </c:strCache>
            </c:strRef>
          </c:cat>
          <c:val>
            <c:numRef>
              <c:f>sales_data!$B$9:$P$9</c:f>
              <c:numCache>
                <c:formatCode>_-* #,##0\ _€_-;\-* #,##0\ _€_-;_-* "-"??\ _€_-;_-@_-</c:formatCode>
                <c:ptCount val="15"/>
                <c:pt idx="0">
                  <c:v>298</c:v>
                </c:pt>
                <c:pt idx="1">
                  <c:v>361</c:v>
                </c:pt>
                <c:pt idx="2">
                  <c:v>344</c:v>
                </c:pt>
                <c:pt idx="3">
                  <c:v>342</c:v>
                </c:pt>
                <c:pt idx="4">
                  <c:v>580</c:v>
                </c:pt>
                <c:pt idx="5">
                  <c:v>440</c:v>
                </c:pt>
                <c:pt idx="6">
                  <c:v>730</c:v>
                </c:pt>
                <c:pt idx="7">
                  <c:v>2064</c:v>
                </c:pt>
                <c:pt idx="8">
                  <c:v>858</c:v>
                </c:pt>
                <c:pt idx="9">
                  <c:v>1289</c:v>
                </c:pt>
                <c:pt idx="10">
                  <c:v>1163</c:v>
                </c:pt>
                <c:pt idx="11">
                  <c:v>1269</c:v>
                </c:pt>
                <c:pt idx="12">
                  <c:v>1562</c:v>
                </c:pt>
                <c:pt idx="13">
                  <c:v>1816</c:v>
                </c:pt>
                <c:pt idx="14">
                  <c:v>3185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64-9849-8C8B-87A2D4BED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99909680"/>
        <c:axId val="-2079166656"/>
      </c:barChart>
      <c:catAx>
        <c:axId val="-209990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2079166656"/>
        <c:crosses val="autoZero"/>
        <c:auto val="1"/>
        <c:lblAlgn val="ctr"/>
        <c:lblOffset val="100"/>
        <c:noMultiLvlLbl val="0"/>
      </c:catAx>
      <c:valAx>
        <c:axId val="-207916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209990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Cash burn vs MRR (000)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sales_data!$A$45</c:f>
              <c:strCache>
                <c:ptCount val="1"/>
                <c:pt idx="0">
                  <c:v>MRR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sales_data!$B$44:$E$44</c:f>
              <c:strCache>
                <c:ptCount val="4"/>
                <c:pt idx="0">
                  <c:v> Q3 2017 </c:v>
                </c:pt>
                <c:pt idx="1">
                  <c:v> Q4 2017 </c:v>
                </c:pt>
                <c:pt idx="2">
                  <c:v> Q1 2018 </c:v>
                </c:pt>
                <c:pt idx="3">
                  <c:v> Q1 2019 </c:v>
                </c:pt>
              </c:strCache>
            </c:strRef>
          </c:cat>
          <c:val>
            <c:numRef>
              <c:f>sales_data!$B$45:$E$45</c:f>
              <c:numCache>
                <c:formatCode>_-* #,##0\ _€_-;\-* #,##0\ _€_-;_-* "-"??\ _€_-;_-@_-</c:formatCode>
                <c:ptCount val="4"/>
                <c:pt idx="0">
                  <c:v>4</c:v>
                </c:pt>
                <c:pt idx="1">
                  <c:v>18</c:v>
                </c:pt>
                <c:pt idx="2">
                  <c:v>60</c:v>
                </c:pt>
                <c:pt idx="3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3-6847-9BC4-6FD6F8E0F732}"/>
            </c:ext>
          </c:extLst>
        </c:ser>
        <c:ser>
          <c:idx val="1"/>
          <c:order val="1"/>
          <c:tx>
            <c:strRef>
              <c:f>sales_data!$A$46</c:f>
              <c:strCache>
                <c:ptCount val="1"/>
                <c:pt idx="0">
                  <c:v>Monthly cash burn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sales_data!$B$44:$E$44</c:f>
              <c:strCache>
                <c:ptCount val="4"/>
                <c:pt idx="0">
                  <c:v> Q3 2017 </c:v>
                </c:pt>
                <c:pt idx="1">
                  <c:v> Q4 2017 </c:v>
                </c:pt>
                <c:pt idx="2">
                  <c:v> Q1 2018 </c:v>
                </c:pt>
                <c:pt idx="3">
                  <c:v> Q1 2019 </c:v>
                </c:pt>
              </c:strCache>
            </c:strRef>
          </c:cat>
          <c:val>
            <c:numRef>
              <c:f>sales_data!$B$46:$E$46</c:f>
              <c:numCache>
                <c:formatCode>_-* #,##0\ _€_-;\-* #,##0\ _€_-;_-* "-"??\ _€_-;_-@_-</c:formatCode>
                <c:ptCount val="4"/>
                <c:pt idx="0">
                  <c:v>75</c:v>
                </c:pt>
                <c:pt idx="1">
                  <c:v>100</c:v>
                </c:pt>
                <c:pt idx="2">
                  <c:v>120</c:v>
                </c:pt>
                <c:pt idx="3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3-6847-9BC4-6FD6F8E0F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73345392"/>
        <c:axId val="2096452912"/>
      </c:barChart>
      <c:catAx>
        <c:axId val="-207334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2096452912"/>
        <c:crosses val="autoZero"/>
        <c:auto val="1"/>
        <c:lblAlgn val="ctr"/>
        <c:lblOffset val="100"/>
        <c:noMultiLvlLbl val="0"/>
      </c:catAx>
      <c:valAx>
        <c:axId val="209645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207334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Users (000)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sales_data!$A$50</c:f>
              <c:strCache>
                <c:ptCount val="1"/>
                <c:pt idx="0">
                  <c:v>Users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8.3333333333333297E-3"/>
                  <c:y val="-4.629629629629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1D-C241-A3AD-03A70354D58E}"/>
                </c:ext>
              </c:extLst>
            </c:dLbl>
            <c:dLbl>
              <c:idx val="1"/>
              <c:layout>
                <c:manualLayout>
                  <c:x val="5.5555555555555497E-3"/>
                  <c:y val="-5.5555555555555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D-C241-A3AD-03A70354D58E}"/>
                </c:ext>
              </c:extLst>
            </c:dLbl>
            <c:dLbl>
              <c:idx val="2"/>
              <c:layout>
                <c:manualLayout>
                  <c:x val="-5.5555555555555497E-3"/>
                  <c:y val="-0.12962962962963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1D-C241-A3AD-03A70354D58E}"/>
                </c:ext>
              </c:extLst>
            </c:dLbl>
            <c:dLbl>
              <c:idx val="3"/>
              <c:layout>
                <c:manualLayout>
                  <c:x val="-5.5555555555555497E-3"/>
                  <c:y val="-0.35648148148148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1D-C241-A3AD-03A70354D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sales_data!$B$49:$E$49</c:f>
              <c:strCache>
                <c:ptCount val="4"/>
                <c:pt idx="0">
                  <c:v> Q3 2017 </c:v>
                </c:pt>
                <c:pt idx="1">
                  <c:v> Q4 2017 </c:v>
                </c:pt>
                <c:pt idx="2">
                  <c:v> Q1 2018 </c:v>
                </c:pt>
                <c:pt idx="3">
                  <c:v> Q1 2019 </c:v>
                </c:pt>
              </c:strCache>
            </c:strRef>
          </c:cat>
          <c:val>
            <c:numRef>
              <c:f>sales_data!$B$50:$E$50</c:f>
              <c:numCache>
                <c:formatCode>_-* #,##0\ _€_-;\-* #,##0\ _€_-;_-* "-"??\ _€_-;_-@_-</c:formatCode>
                <c:ptCount val="4"/>
                <c:pt idx="0">
                  <c:v>15</c:v>
                </c:pt>
                <c:pt idx="1">
                  <c:v>50</c:v>
                </c:pt>
                <c:pt idx="2">
                  <c:v>500</c:v>
                </c:pt>
                <c:pt idx="3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1D-C241-A3AD-03A70354D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0016272"/>
        <c:axId val="-2060013952"/>
      </c:areaChart>
      <c:catAx>
        <c:axId val="-206001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2060013952"/>
        <c:crosses val="autoZero"/>
        <c:auto val="1"/>
        <c:lblAlgn val="ctr"/>
        <c:lblOffset val="100"/>
        <c:noMultiLvlLbl val="0"/>
      </c:catAx>
      <c:valAx>
        <c:axId val="-206001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206001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</xdr:colOff>
      <xdr:row>3</xdr:row>
      <xdr:rowOff>0</xdr:rowOff>
    </xdr:from>
    <xdr:to>
      <xdr:col>27</xdr:col>
      <xdr:colOff>548645</xdr:colOff>
      <xdr:row>14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</xdr:colOff>
      <xdr:row>14</xdr:row>
      <xdr:rowOff>0</xdr:rowOff>
    </xdr:from>
    <xdr:to>
      <xdr:col>27</xdr:col>
      <xdr:colOff>548645</xdr:colOff>
      <xdr:row>28</xdr:row>
      <xdr:rowOff>40640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</xdr:colOff>
      <xdr:row>30</xdr:row>
      <xdr:rowOff>0</xdr:rowOff>
    </xdr:from>
    <xdr:to>
      <xdr:col>27</xdr:col>
      <xdr:colOff>548645</xdr:colOff>
      <xdr:row>44</xdr:row>
      <xdr:rowOff>40640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</xdr:colOff>
      <xdr:row>46</xdr:row>
      <xdr:rowOff>0</xdr:rowOff>
    </xdr:from>
    <xdr:to>
      <xdr:col>27</xdr:col>
      <xdr:colOff>548645</xdr:colOff>
      <xdr:row>60</xdr:row>
      <xdr:rowOff>40640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5</xdr:colOff>
      <xdr:row>14</xdr:row>
      <xdr:rowOff>0</xdr:rowOff>
    </xdr:from>
    <xdr:to>
      <xdr:col>34</xdr:col>
      <xdr:colOff>548645</xdr:colOff>
      <xdr:row>27</xdr:row>
      <xdr:rowOff>40640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5</xdr:colOff>
      <xdr:row>28</xdr:row>
      <xdr:rowOff>0</xdr:rowOff>
    </xdr:from>
    <xdr:to>
      <xdr:col>34</xdr:col>
      <xdr:colOff>548645</xdr:colOff>
      <xdr:row>43</xdr:row>
      <xdr:rowOff>40640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2545</xdr:colOff>
      <xdr:row>45</xdr:row>
      <xdr:rowOff>5080</xdr:rowOff>
    </xdr:from>
    <xdr:to>
      <xdr:col>34</xdr:col>
      <xdr:colOff>553725</xdr:colOff>
      <xdr:row>59</xdr:row>
      <xdr:rowOff>55880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12706</xdr:colOff>
      <xdr:row>51</xdr:row>
      <xdr:rowOff>101600</xdr:rowOff>
    </xdr:from>
    <xdr:to>
      <xdr:col>12</xdr:col>
      <xdr:colOff>114306</xdr:colOff>
      <xdr:row>65</xdr:row>
      <xdr:rowOff>177800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609606</xdr:colOff>
      <xdr:row>51</xdr:row>
      <xdr:rowOff>101600</xdr:rowOff>
    </xdr:from>
    <xdr:to>
      <xdr:col>5</xdr:col>
      <xdr:colOff>495306</xdr:colOff>
      <xdr:row>65</xdr:row>
      <xdr:rowOff>177800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6</xdr:colOff>
      <xdr:row>2</xdr:row>
      <xdr:rowOff>184150</xdr:rowOff>
    </xdr:from>
    <xdr:to>
      <xdr:col>34</xdr:col>
      <xdr:colOff>533406</xdr:colOff>
      <xdr:row>14</xdr:row>
      <xdr:rowOff>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8FE21CB6-1A66-A447-9182-2A46974BF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1854200</xdr:colOff>
      <xdr:row>59</xdr:row>
      <xdr:rowOff>184150</xdr:rowOff>
    </xdr:from>
    <xdr:to>
      <xdr:col>11</xdr:col>
      <xdr:colOff>774700</xdr:colOff>
      <xdr:row>80</xdr:row>
      <xdr:rowOff>165100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BCABA0E-9C00-B341-98EE-E0A0C1CD96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6350</xdr:rowOff>
    </xdr:from>
    <xdr:to>
      <xdr:col>11</xdr:col>
      <xdr:colOff>812800</xdr:colOff>
      <xdr:row>59</xdr:row>
      <xdr:rowOff>12700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01C5B6F-B4E4-BA47-BA34-BE0C02F348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1854200</xdr:colOff>
      <xdr:row>16</xdr:row>
      <xdr:rowOff>146050</xdr:rowOff>
    </xdr:from>
    <xdr:to>
      <xdr:col>9</xdr:col>
      <xdr:colOff>812800</xdr:colOff>
      <xdr:row>35</xdr:row>
      <xdr:rowOff>12700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7560A4C-8C22-554D-B034-C5D91C417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266700</xdr:colOff>
      <xdr:row>16</xdr:row>
      <xdr:rowOff>120650</xdr:rowOff>
    </xdr:from>
    <xdr:to>
      <xdr:col>20</xdr:col>
      <xdr:colOff>0</xdr:colOff>
      <xdr:row>35</xdr:row>
      <xdr:rowOff>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A2C07128-2C33-DD45-B75C-B6FF394D41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254000</xdr:colOff>
      <xdr:row>36</xdr:row>
      <xdr:rowOff>171450</xdr:rowOff>
    </xdr:from>
    <xdr:to>
      <xdr:col>19</xdr:col>
      <xdr:colOff>723900</xdr:colOff>
      <xdr:row>59</xdr:row>
      <xdr:rowOff>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855115C-70F4-7447-B103-DD9DE3B622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50"/>
  <sheetViews>
    <sheetView zoomScaleSheetLayoutView="100" zoomScalePageLayoutView="1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1" sqref="A31"/>
    </sheetView>
  </sheetViews>
  <sheetFormatPr baseColWidth="10" defaultColWidth="8.796875" defaultRowHeight="14.25" x14ac:dyDescent="0.45"/>
  <cols>
    <col min="1" max="1" width="26.1328125" customWidth="1"/>
    <col min="2" max="5" width="8.796875" style="1"/>
    <col min="6" max="7" width="11" style="1" bestFit="1" customWidth="1"/>
    <col min="8" max="10" width="10" style="1" bestFit="1" customWidth="1"/>
    <col min="11" max="20" width="8.796875" style="1"/>
  </cols>
  <sheetData>
    <row r="2" spans="1:20" x14ac:dyDescent="0.45">
      <c r="B2" s="1" t="s">
        <v>1</v>
      </c>
      <c r="C2" s="1" t="s">
        <v>2</v>
      </c>
      <c r="D2" s="1" t="s">
        <v>65</v>
      </c>
      <c r="E2" s="1" t="s">
        <v>3</v>
      </c>
      <c r="F2" s="1" t="s">
        <v>33</v>
      </c>
      <c r="G2" s="1" t="s">
        <v>66</v>
      </c>
      <c r="H2" s="1" t="s">
        <v>67</v>
      </c>
      <c r="I2" s="1" t="s">
        <v>6</v>
      </c>
      <c r="J2" s="1" t="s">
        <v>5</v>
      </c>
      <c r="K2" s="1" t="s">
        <v>34</v>
      </c>
      <c r="L2" s="1" t="s">
        <v>7</v>
      </c>
      <c r="M2" s="1" t="s">
        <v>35</v>
      </c>
      <c r="N2" s="1" t="s">
        <v>1</v>
      </c>
      <c r="O2" s="1" t="s">
        <v>2</v>
      </c>
      <c r="P2" s="1" t="s">
        <v>32</v>
      </c>
      <c r="Q2" s="1" t="s">
        <v>26</v>
      </c>
      <c r="R2" s="1" t="s">
        <v>33</v>
      </c>
    </row>
    <row r="5" spans="1:20" x14ac:dyDescent="0.45">
      <c r="A5" s="6" t="s">
        <v>76</v>
      </c>
      <c r="B5" s="7">
        <v>1151</v>
      </c>
      <c r="C5" s="7">
        <v>899</v>
      </c>
      <c r="D5" s="7">
        <v>1032</v>
      </c>
      <c r="E5" s="7">
        <v>718</v>
      </c>
      <c r="F5" s="7">
        <v>2049</v>
      </c>
      <c r="G5" s="7">
        <v>1561</v>
      </c>
      <c r="H5" s="7">
        <v>2039</v>
      </c>
      <c r="I5" s="7">
        <v>1255</v>
      </c>
      <c r="J5" s="7">
        <v>2200</v>
      </c>
      <c r="K5" s="7">
        <v>3650</v>
      </c>
      <c r="L5" s="7">
        <v>2969</v>
      </c>
      <c r="M5" s="7">
        <v>5502</v>
      </c>
      <c r="N5" s="7">
        <v>3871</v>
      </c>
      <c r="O5" s="7">
        <v>4548</v>
      </c>
      <c r="P5" s="7">
        <v>3940</v>
      </c>
      <c r="Q5" s="7">
        <v>1557</v>
      </c>
      <c r="R5" s="7">
        <v>1907</v>
      </c>
      <c r="S5" s="7"/>
      <c r="T5" s="7"/>
    </row>
    <row r="6" spans="1:20" x14ac:dyDescent="0.4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v>4176</v>
      </c>
      <c r="R6" s="7">
        <v>6496</v>
      </c>
      <c r="S6" s="7"/>
      <c r="T6" s="7"/>
    </row>
    <row r="7" spans="1:20" x14ac:dyDescent="0.45">
      <c r="A7" s="6" t="s">
        <v>74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42891</v>
      </c>
      <c r="S7" s="7"/>
      <c r="T7" s="7"/>
    </row>
    <row r="8" spans="1:20" x14ac:dyDescent="0.45">
      <c r="A8" s="6" t="s">
        <v>19</v>
      </c>
      <c r="B8" s="7">
        <v>4295</v>
      </c>
      <c r="C8" s="7">
        <v>5194</v>
      </c>
      <c r="D8" s="7">
        <v>6226</v>
      </c>
      <c r="E8" s="7">
        <v>6944</v>
      </c>
      <c r="F8" s="7">
        <v>8993</v>
      </c>
      <c r="G8" s="7">
        <v>10554</v>
      </c>
      <c r="H8" s="7">
        <v>12593</v>
      </c>
      <c r="I8" s="7">
        <v>13848</v>
      </c>
      <c r="J8" s="7">
        <v>15720</v>
      </c>
      <c r="K8" s="7">
        <v>19370</v>
      </c>
      <c r="L8" s="7">
        <v>22339</v>
      </c>
      <c r="M8" s="7">
        <v>27841</v>
      </c>
      <c r="N8" s="7">
        <v>31519</v>
      </c>
      <c r="O8" s="7">
        <v>36012</v>
      </c>
      <c r="P8" s="7">
        <v>39421</v>
      </c>
      <c r="Q8" s="7"/>
      <c r="R8" s="7">
        <v>14564</v>
      </c>
      <c r="S8" s="7"/>
      <c r="T8" s="7"/>
    </row>
    <row r="9" spans="1:20" x14ac:dyDescent="0.45">
      <c r="A9" s="4" t="s">
        <v>10</v>
      </c>
      <c r="B9" s="5">
        <v>298</v>
      </c>
      <c r="C9" s="5">
        <v>361</v>
      </c>
      <c r="D9" s="5">
        <v>344</v>
      </c>
      <c r="E9" s="5">
        <v>342</v>
      </c>
      <c r="F9" s="5">
        <v>580</v>
      </c>
      <c r="G9" s="5">
        <v>440</v>
      </c>
      <c r="H9" s="5">
        <v>730</v>
      </c>
      <c r="I9" s="5">
        <v>2064</v>
      </c>
      <c r="J9" s="5">
        <v>858</v>
      </c>
      <c r="K9" s="5">
        <v>1289</v>
      </c>
      <c r="L9" s="5">
        <v>1163</v>
      </c>
      <c r="M9" s="5">
        <v>1269</v>
      </c>
      <c r="N9" s="5">
        <v>1562</v>
      </c>
      <c r="O9" s="5">
        <v>1816</v>
      </c>
      <c r="P9" s="5">
        <v>3185</v>
      </c>
      <c r="Q9" s="5"/>
      <c r="R9" s="5">
        <v>3247</v>
      </c>
      <c r="S9" s="5"/>
      <c r="T9" s="5"/>
    </row>
    <row r="10" spans="1:20" x14ac:dyDescent="0.45">
      <c r="A10" s="4" t="s">
        <v>9</v>
      </c>
      <c r="B10" s="5">
        <v>1988</v>
      </c>
      <c r="C10" s="5">
        <v>2352</v>
      </c>
      <c r="D10" s="5">
        <v>2673</v>
      </c>
      <c r="E10" s="5">
        <v>3013</v>
      </c>
      <c r="F10" s="5">
        <v>3599</v>
      </c>
      <c r="G10" s="5">
        <v>4038</v>
      </c>
      <c r="H10" s="5">
        <v>4756</v>
      </c>
      <c r="I10" s="5">
        <v>6820</v>
      </c>
      <c r="J10" s="5">
        <v>7790</v>
      </c>
      <c r="K10" s="5">
        <v>9079</v>
      </c>
      <c r="L10" s="5">
        <v>10242</v>
      </c>
      <c r="M10" s="5">
        <v>11387</v>
      </c>
      <c r="N10" s="5">
        <v>12887</v>
      </c>
      <c r="O10" s="5">
        <v>14703</v>
      </c>
      <c r="P10" s="5">
        <v>17704</v>
      </c>
      <c r="Q10" s="5"/>
      <c r="R10" s="5">
        <v>23196</v>
      </c>
      <c r="S10" s="5"/>
      <c r="T10" s="5"/>
    </row>
    <row r="11" spans="1:20" x14ac:dyDescent="0.45">
      <c r="A11" s="2" t="s">
        <v>77</v>
      </c>
      <c r="B11" s="3">
        <v>290</v>
      </c>
      <c r="C11" s="3">
        <v>0</v>
      </c>
      <c r="D11" s="3">
        <v>55</v>
      </c>
      <c r="E11" s="3">
        <v>10</v>
      </c>
      <c r="F11" s="3">
        <v>10</v>
      </c>
      <c r="G11" s="3">
        <v>2000</v>
      </c>
      <c r="H11" s="3">
        <v>1010</v>
      </c>
      <c r="I11" s="3">
        <v>20</v>
      </c>
      <c r="J11" s="3">
        <v>200</v>
      </c>
      <c r="K11" s="3">
        <v>1770</v>
      </c>
      <c r="L11" s="3">
        <v>1900</v>
      </c>
      <c r="M11" s="3">
        <v>1000</v>
      </c>
      <c r="N11" s="3">
        <v>1000</v>
      </c>
      <c r="O11" s="3">
        <v>1200</v>
      </c>
      <c r="P11" s="3">
        <v>1000</v>
      </c>
      <c r="Q11" s="3"/>
      <c r="R11" s="3"/>
      <c r="S11" s="3"/>
      <c r="T11" s="3"/>
    </row>
    <row r="12" spans="1:20" x14ac:dyDescent="0.45">
      <c r="A12" s="2" t="s">
        <v>78</v>
      </c>
      <c r="B12" s="3">
        <v>290</v>
      </c>
      <c r="C12" s="3">
        <v>290</v>
      </c>
      <c r="D12" s="3">
        <v>345</v>
      </c>
      <c r="E12" s="3">
        <v>355</v>
      </c>
      <c r="F12" s="3">
        <v>365</v>
      </c>
      <c r="G12" s="3">
        <v>2365</v>
      </c>
      <c r="H12" s="3">
        <v>3375</v>
      </c>
      <c r="I12" s="3">
        <f>H12+I11</f>
        <v>3395</v>
      </c>
      <c r="J12" s="3">
        <f t="shared" ref="J12:M12" si="0">I12+J11</f>
        <v>3595</v>
      </c>
      <c r="K12" s="3">
        <f t="shared" si="0"/>
        <v>5365</v>
      </c>
      <c r="L12" s="3">
        <f t="shared" si="0"/>
        <v>7265</v>
      </c>
      <c r="M12" s="3">
        <f t="shared" si="0"/>
        <v>8265</v>
      </c>
      <c r="N12" s="3">
        <f t="shared" ref="N12" si="1">M12+N11</f>
        <v>9265</v>
      </c>
      <c r="O12" s="3">
        <f t="shared" ref="O12" si="2">N12+O11</f>
        <v>10465</v>
      </c>
      <c r="P12" s="3">
        <f t="shared" ref="P12" si="3">O12+P11</f>
        <v>11465</v>
      </c>
      <c r="Q12" s="3"/>
      <c r="R12" s="3"/>
      <c r="S12" s="3"/>
      <c r="T12" s="3"/>
    </row>
    <row r="13" spans="1:20" x14ac:dyDescent="0.45">
      <c r="A13" s="8" t="s">
        <v>19</v>
      </c>
      <c r="B13" s="9">
        <f>B8+B10+B12*50%</f>
        <v>6428</v>
      </c>
      <c r="C13" s="9">
        <f t="shared" ref="C13:P13" si="4">C8+C10+C12*50%</f>
        <v>7691</v>
      </c>
      <c r="D13" s="9">
        <f t="shared" si="4"/>
        <v>9071.5</v>
      </c>
      <c r="E13" s="9">
        <f t="shared" si="4"/>
        <v>10134.5</v>
      </c>
      <c r="F13" s="9">
        <f t="shared" si="4"/>
        <v>12774.5</v>
      </c>
      <c r="G13" s="9">
        <f t="shared" si="4"/>
        <v>15774.5</v>
      </c>
      <c r="H13" s="9">
        <f t="shared" si="4"/>
        <v>19036.5</v>
      </c>
      <c r="I13" s="9">
        <f t="shared" si="4"/>
        <v>22365.5</v>
      </c>
      <c r="J13" s="9">
        <f t="shared" si="4"/>
        <v>25307.5</v>
      </c>
      <c r="K13" s="9">
        <f t="shared" si="4"/>
        <v>31131.5</v>
      </c>
      <c r="L13" s="9">
        <f t="shared" si="4"/>
        <v>36213.5</v>
      </c>
      <c r="M13" s="9">
        <f t="shared" si="4"/>
        <v>43360.5</v>
      </c>
      <c r="N13" s="9">
        <f t="shared" si="4"/>
        <v>49038.5</v>
      </c>
      <c r="O13" s="9">
        <f t="shared" si="4"/>
        <v>55947.5</v>
      </c>
      <c r="P13" s="9">
        <f t="shared" si="4"/>
        <v>62857.5</v>
      </c>
      <c r="Q13" s="9"/>
      <c r="R13" s="9"/>
      <c r="S13" s="9"/>
      <c r="T13" s="9"/>
    </row>
    <row r="16" spans="1:20" x14ac:dyDescent="0.45">
      <c r="A16" t="s">
        <v>68</v>
      </c>
      <c r="B16" s="11">
        <v>1.18</v>
      </c>
    </row>
    <row r="17" spans="1:20" x14ac:dyDescent="0.45">
      <c r="A17" t="s">
        <v>18</v>
      </c>
      <c r="F17" s="1">
        <v>20000</v>
      </c>
      <c r="G17" s="1">
        <v>23000</v>
      </c>
    </row>
    <row r="18" spans="1:20" x14ac:dyDescent="0.45">
      <c r="A18" t="s">
        <v>27</v>
      </c>
      <c r="B18" s="1">
        <v>645</v>
      </c>
      <c r="C18" s="1">
        <v>645</v>
      </c>
      <c r="D18" s="1">
        <v>854</v>
      </c>
      <c r="E18" s="1">
        <v>933</v>
      </c>
      <c r="F18" s="1">
        <v>1012</v>
      </c>
      <c r="G18" s="1">
        <v>4300</v>
      </c>
      <c r="H18" s="1">
        <v>4429</v>
      </c>
      <c r="I18" s="1">
        <v>4538</v>
      </c>
      <c r="J18" s="1">
        <v>5962</v>
      </c>
      <c r="K18" s="1">
        <v>8111</v>
      </c>
      <c r="L18" s="1">
        <v>9262</v>
      </c>
      <c r="M18" s="1">
        <v>11031</v>
      </c>
      <c r="N18" s="1">
        <v>14304</v>
      </c>
      <c r="O18" s="1">
        <v>14888</v>
      </c>
      <c r="P18" s="1">
        <v>15875</v>
      </c>
      <c r="Q18" s="1">
        <v>19794</v>
      </c>
      <c r="R18" s="1">
        <v>19794</v>
      </c>
      <c r="S18" s="1">
        <v>21000</v>
      </c>
      <c r="T18" s="1">
        <f>S18+10000+8000</f>
        <v>39000</v>
      </c>
    </row>
    <row r="19" spans="1:20" x14ac:dyDescent="0.45">
      <c r="A19" t="s">
        <v>0</v>
      </c>
      <c r="B19" s="1">
        <f>B18*$B$16</f>
        <v>761.09999999999991</v>
      </c>
      <c r="C19" s="1">
        <f t="shared" ref="C19:T19" si="5">C18*$B$16</f>
        <v>761.09999999999991</v>
      </c>
      <c r="D19" s="1">
        <f t="shared" si="5"/>
        <v>1007.7199999999999</v>
      </c>
      <c r="E19" s="1">
        <f t="shared" si="5"/>
        <v>1100.94</v>
      </c>
      <c r="F19" s="1">
        <f t="shared" si="5"/>
        <v>1194.1599999999999</v>
      </c>
      <c r="G19" s="1">
        <f t="shared" si="5"/>
        <v>5074</v>
      </c>
      <c r="H19" s="1">
        <f t="shared" si="5"/>
        <v>5226.2199999999993</v>
      </c>
      <c r="I19" s="1">
        <f t="shared" si="5"/>
        <v>5354.84</v>
      </c>
      <c r="J19" s="1">
        <f t="shared" si="5"/>
        <v>7035.16</v>
      </c>
      <c r="K19" s="1">
        <f t="shared" si="5"/>
        <v>9570.98</v>
      </c>
      <c r="L19" s="1">
        <f t="shared" si="5"/>
        <v>10929.16</v>
      </c>
      <c r="M19" s="1">
        <f t="shared" si="5"/>
        <v>13016.58</v>
      </c>
      <c r="N19" s="1">
        <f t="shared" si="5"/>
        <v>16878.719999999998</v>
      </c>
      <c r="O19" s="1">
        <f t="shared" si="5"/>
        <v>17567.84</v>
      </c>
      <c r="P19" s="1">
        <f t="shared" si="5"/>
        <v>18732.5</v>
      </c>
      <c r="Q19" s="1">
        <f t="shared" si="5"/>
        <v>23356.92</v>
      </c>
      <c r="R19" s="1">
        <f t="shared" si="5"/>
        <v>23356.92</v>
      </c>
      <c r="S19" s="1">
        <f t="shared" si="5"/>
        <v>24780</v>
      </c>
      <c r="T19" s="1">
        <f t="shared" si="5"/>
        <v>46020</v>
      </c>
    </row>
    <row r="20" spans="1:20" x14ac:dyDescent="0.45">
      <c r="A20" t="s">
        <v>16</v>
      </c>
      <c r="H20" s="1">
        <v>3</v>
      </c>
    </row>
    <row r="21" spans="1:20" x14ac:dyDescent="0.45">
      <c r="A21" t="s">
        <v>17</v>
      </c>
      <c r="H21" s="1">
        <v>3000</v>
      </c>
    </row>
    <row r="24" spans="1:20" x14ac:dyDescent="0.45">
      <c r="A24" s="8" t="s">
        <v>14</v>
      </c>
      <c r="B24" s="9">
        <f>COUNTA(B27:B32)</f>
        <v>0</v>
      </c>
      <c r="C24" s="9">
        <f t="shared" ref="C24:M24" si="6">COUNTA(C27:C32)</f>
        <v>0</v>
      </c>
      <c r="D24" s="9">
        <f t="shared" si="6"/>
        <v>2</v>
      </c>
      <c r="E24" s="9">
        <f t="shared" si="6"/>
        <v>0</v>
      </c>
      <c r="F24" s="9">
        <f t="shared" si="6"/>
        <v>2</v>
      </c>
      <c r="G24" s="9">
        <f t="shared" si="6"/>
        <v>2</v>
      </c>
      <c r="H24" s="9">
        <f t="shared" si="6"/>
        <v>3</v>
      </c>
      <c r="I24" s="9">
        <f t="shared" si="6"/>
        <v>3</v>
      </c>
      <c r="J24" s="9">
        <f t="shared" si="6"/>
        <v>3</v>
      </c>
      <c r="K24" s="9">
        <f t="shared" si="6"/>
        <v>5</v>
      </c>
      <c r="L24" s="9">
        <f t="shared" si="6"/>
        <v>0</v>
      </c>
      <c r="M24" s="9">
        <f t="shared" si="6"/>
        <v>0</v>
      </c>
      <c r="N24" s="9"/>
      <c r="O24" s="9"/>
      <c r="P24" s="9"/>
      <c r="Q24" s="9"/>
      <c r="R24" s="9"/>
      <c r="S24" s="9"/>
      <c r="T24" s="9"/>
    </row>
    <row r="25" spans="1:20" x14ac:dyDescent="0.45">
      <c r="A25" s="8" t="s">
        <v>15</v>
      </c>
      <c r="B25" s="9">
        <f>B24</f>
        <v>0</v>
      </c>
      <c r="C25" s="9">
        <f>C24+B25</f>
        <v>0</v>
      </c>
      <c r="D25" s="9">
        <f t="shared" ref="D25:M25" si="7">D24+C25</f>
        <v>2</v>
      </c>
      <c r="E25" s="9">
        <f t="shared" si="7"/>
        <v>2</v>
      </c>
      <c r="F25" s="9">
        <f t="shared" si="7"/>
        <v>4</v>
      </c>
      <c r="G25" s="9">
        <f t="shared" si="7"/>
        <v>6</v>
      </c>
      <c r="H25" s="9">
        <f t="shared" si="7"/>
        <v>9</v>
      </c>
      <c r="I25" s="9">
        <f t="shared" si="7"/>
        <v>12</v>
      </c>
      <c r="J25" s="9">
        <f t="shared" si="7"/>
        <v>15</v>
      </c>
      <c r="K25" s="9">
        <f t="shared" si="7"/>
        <v>20</v>
      </c>
      <c r="L25" s="9">
        <f t="shared" si="7"/>
        <v>20</v>
      </c>
      <c r="M25" s="9">
        <f t="shared" si="7"/>
        <v>20</v>
      </c>
      <c r="N25" s="9"/>
      <c r="O25" s="9"/>
      <c r="P25" s="9"/>
      <c r="Q25" s="9"/>
      <c r="R25" s="9"/>
      <c r="S25" s="9"/>
      <c r="T25" s="9"/>
    </row>
    <row r="27" spans="1:20" x14ac:dyDescent="0.45">
      <c r="A27" s="10" t="s">
        <v>13</v>
      </c>
      <c r="D27" s="1" t="s">
        <v>49</v>
      </c>
      <c r="F27" s="1" t="s">
        <v>51</v>
      </c>
      <c r="G27" s="1" t="s">
        <v>53</v>
      </c>
      <c r="H27" s="1" t="s">
        <v>55</v>
      </c>
      <c r="I27" t="s">
        <v>58</v>
      </c>
      <c r="J27" t="s">
        <v>61</v>
      </c>
      <c r="K27" t="s">
        <v>62</v>
      </c>
    </row>
    <row r="28" spans="1:20" x14ac:dyDescent="0.45">
      <c r="D28" s="1" t="s">
        <v>50</v>
      </c>
      <c r="F28" s="1" t="s">
        <v>52</v>
      </c>
      <c r="G28" s="1" t="s">
        <v>54</v>
      </c>
      <c r="H28" s="1" t="s">
        <v>56</v>
      </c>
      <c r="I28" t="s">
        <v>59</v>
      </c>
      <c r="J28" t="s">
        <v>38</v>
      </c>
      <c r="K28" t="s">
        <v>36</v>
      </c>
    </row>
    <row r="29" spans="1:20" x14ac:dyDescent="0.45">
      <c r="H29" s="1" t="s">
        <v>57</v>
      </c>
      <c r="I29" t="s">
        <v>60</v>
      </c>
      <c r="J29" t="s">
        <v>39</v>
      </c>
      <c r="K29" t="s">
        <v>37</v>
      </c>
    </row>
    <row r="30" spans="1:20" x14ac:dyDescent="0.45">
      <c r="K30" t="s">
        <v>63</v>
      </c>
    </row>
    <row r="31" spans="1:20" x14ac:dyDescent="0.45">
      <c r="K31" t="s">
        <v>64</v>
      </c>
    </row>
    <row r="34" spans="1:20" x14ac:dyDescent="0.45">
      <c r="A34" s="4" t="s">
        <v>11</v>
      </c>
      <c r="B34" s="5">
        <v>2</v>
      </c>
      <c r="C34" s="5">
        <v>0</v>
      </c>
      <c r="D34" s="5">
        <v>0</v>
      </c>
      <c r="E34" s="5">
        <v>1</v>
      </c>
      <c r="F34" s="5">
        <v>1</v>
      </c>
      <c r="G34" s="5">
        <v>0</v>
      </c>
      <c r="H34" s="5">
        <v>3</v>
      </c>
      <c r="I34" s="5">
        <v>1</v>
      </c>
      <c r="J34" s="5">
        <v>1</v>
      </c>
      <c r="K34" s="5">
        <v>0</v>
      </c>
      <c r="L34" s="5">
        <v>0</v>
      </c>
      <c r="M34" s="5">
        <v>0</v>
      </c>
      <c r="N34" s="5"/>
      <c r="O34" s="5"/>
      <c r="P34" s="5"/>
      <c r="Q34" s="5"/>
      <c r="R34" s="5"/>
      <c r="S34" s="5"/>
      <c r="T34" s="5"/>
    </row>
    <row r="35" spans="1:20" x14ac:dyDescent="0.45">
      <c r="A35" s="4" t="s">
        <v>12</v>
      </c>
      <c r="B35" s="5">
        <v>2</v>
      </c>
      <c r="C35" s="5">
        <f>B35+C34</f>
        <v>2</v>
      </c>
      <c r="D35" s="5">
        <f t="shared" ref="D35:M35" si="8">C35+D34</f>
        <v>2</v>
      </c>
      <c r="E35" s="5">
        <f t="shared" si="8"/>
        <v>3</v>
      </c>
      <c r="F35" s="5">
        <f t="shared" si="8"/>
        <v>4</v>
      </c>
      <c r="G35" s="5">
        <f t="shared" si="8"/>
        <v>4</v>
      </c>
      <c r="H35" s="5">
        <f t="shared" si="8"/>
        <v>7</v>
      </c>
      <c r="I35" s="5">
        <f t="shared" si="8"/>
        <v>8</v>
      </c>
      <c r="J35" s="5">
        <f t="shared" si="8"/>
        <v>9</v>
      </c>
      <c r="K35" s="5">
        <f t="shared" si="8"/>
        <v>9</v>
      </c>
      <c r="L35" s="5">
        <f t="shared" si="8"/>
        <v>9</v>
      </c>
      <c r="M35" s="5">
        <f t="shared" si="8"/>
        <v>9</v>
      </c>
      <c r="N35" s="5"/>
      <c r="O35" s="5"/>
      <c r="P35" s="5"/>
      <c r="Q35" s="5"/>
      <c r="R35" s="5"/>
      <c r="S35" s="5"/>
      <c r="T35" s="5"/>
    </row>
    <row r="37" spans="1:20" x14ac:dyDescent="0.45">
      <c r="A37" s="10" t="s">
        <v>8</v>
      </c>
      <c r="B37" s="1" t="s">
        <v>40</v>
      </c>
      <c r="E37" s="1" t="s">
        <v>42</v>
      </c>
      <c r="F37" s="1" t="s">
        <v>43</v>
      </c>
      <c r="H37" s="1" t="s">
        <v>44</v>
      </c>
      <c r="I37" s="1" t="s">
        <v>47</v>
      </c>
      <c r="J37" s="1" t="s">
        <v>48</v>
      </c>
    </row>
    <row r="38" spans="1:20" x14ac:dyDescent="0.45">
      <c r="B38" s="1" t="s">
        <v>41</v>
      </c>
      <c r="H38" s="1" t="s">
        <v>45</v>
      </c>
    </row>
    <row r="39" spans="1:20" x14ac:dyDescent="0.45">
      <c r="H39" s="1" t="s">
        <v>46</v>
      </c>
    </row>
    <row r="44" spans="1:20" x14ac:dyDescent="0.45">
      <c r="B44" s="1" t="s">
        <v>20</v>
      </c>
      <c r="C44" s="1" t="s">
        <v>21</v>
      </c>
      <c r="D44" s="1" t="s">
        <v>22</v>
      </c>
      <c r="E44" s="1" t="s">
        <v>23</v>
      </c>
    </row>
    <row r="45" spans="1:20" x14ac:dyDescent="0.45">
      <c r="A45" t="s">
        <v>0</v>
      </c>
      <c r="B45" s="1">
        <v>4</v>
      </c>
      <c r="C45" s="1">
        <v>18</v>
      </c>
      <c r="D45" s="1">
        <v>60</v>
      </c>
      <c r="E45" s="1">
        <v>220</v>
      </c>
    </row>
    <row r="46" spans="1:20" x14ac:dyDescent="0.45">
      <c r="A46" t="s">
        <v>24</v>
      </c>
      <c r="B46" s="1">
        <v>75</v>
      </c>
      <c r="C46" s="1">
        <v>100</v>
      </c>
      <c r="D46" s="1">
        <v>120</v>
      </c>
      <c r="E46" s="1">
        <v>160</v>
      </c>
    </row>
    <row r="49" spans="1:5" x14ac:dyDescent="0.45">
      <c r="B49" s="1" t="s">
        <v>20</v>
      </c>
      <c r="C49" s="1" t="s">
        <v>21</v>
      </c>
      <c r="D49" s="1" t="s">
        <v>22</v>
      </c>
      <c r="E49" s="1" t="s">
        <v>23</v>
      </c>
    </row>
    <row r="50" spans="1:5" x14ac:dyDescent="0.45">
      <c r="A50" t="s">
        <v>25</v>
      </c>
      <c r="B50" s="1">
        <v>15</v>
      </c>
      <c r="C50" s="1">
        <v>50</v>
      </c>
      <c r="D50" s="1">
        <v>500</v>
      </c>
      <c r="E50" s="1">
        <v>6000</v>
      </c>
    </row>
  </sheetData>
  <pageMargins left="0" right="0" top="0" bottom="0" header="0" footer="0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BBA78-B440-144C-A993-40E0D0CED9BA}">
  <dimension ref="A2:Y15"/>
  <sheetViews>
    <sheetView tabSelected="1" workbookViewId="0">
      <selection activeCell="A13" sqref="A13"/>
    </sheetView>
  </sheetViews>
  <sheetFormatPr baseColWidth="10" defaultRowHeight="14.25" x14ac:dyDescent="0.45"/>
  <cols>
    <col min="1" max="1" width="24.46484375" customWidth="1"/>
  </cols>
  <sheetData>
    <row r="2" spans="1:25" x14ac:dyDescent="0.45">
      <c r="B2" s="14" t="s">
        <v>1</v>
      </c>
      <c r="C2" s="14" t="s">
        <v>2</v>
      </c>
      <c r="D2" s="14" t="s">
        <v>32</v>
      </c>
      <c r="E2" s="14" t="s">
        <v>26</v>
      </c>
      <c r="F2" s="14" t="s">
        <v>33</v>
      </c>
      <c r="G2" s="14" t="s">
        <v>29</v>
      </c>
      <c r="H2" s="14" t="s">
        <v>30</v>
      </c>
      <c r="I2" s="14" t="s">
        <v>6</v>
      </c>
      <c r="J2" s="14" t="s">
        <v>5</v>
      </c>
      <c r="K2" s="14" t="s">
        <v>34</v>
      </c>
      <c r="L2" s="14" t="s">
        <v>7</v>
      </c>
      <c r="M2" s="14" t="s">
        <v>35</v>
      </c>
      <c r="N2" s="14" t="s">
        <v>1</v>
      </c>
      <c r="O2" s="14" t="s">
        <v>2</v>
      </c>
      <c r="P2" s="14" t="s">
        <v>32</v>
      </c>
      <c r="Q2" s="14" t="s">
        <v>26</v>
      </c>
      <c r="R2" s="14" t="s">
        <v>4</v>
      </c>
      <c r="S2" s="14" t="s">
        <v>29</v>
      </c>
    </row>
    <row r="3" spans="1:25" x14ac:dyDescent="0.45">
      <c r="A3" s="13" t="s">
        <v>69</v>
      </c>
      <c r="B3" s="12">
        <v>1449</v>
      </c>
      <c r="C3" s="12">
        <v>1260</v>
      </c>
      <c r="D3" s="12">
        <v>1376</v>
      </c>
      <c r="E3" s="12">
        <v>1060</v>
      </c>
      <c r="F3" s="12">
        <v>2629</v>
      </c>
      <c r="G3" s="12">
        <v>2001</v>
      </c>
      <c r="H3" s="12">
        <v>2769</v>
      </c>
      <c r="I3" s="12">
        <v>3319</v>
      </c>
      <c r="J3" s="12">
        <v>3058</v>
      </c>
      <c r="K3" s="12">
        <v>4939</v>
      </c>
      <c r="L3" s="12">
        <v>4132</v>
      </c>
      <c r="M3" s="12">
        <v>6771</v>
      </c>
      <c r="N3" s="12">
        <v>5433</v>
      </c>
      <c r="O3" s="12">
        <v>6364</v>
      </c>
      <c r="P3" s="12">
        <v>7125</v>
      </c>
      <c r="Q3" s="12">
        <v>7713</v>
      </c>
      <c r="R3" s="12">
        <v>11650</v>
      </c>
      <c r="S3" s="12">
        <v>16250</v>
      </c>
    </row>
    <row r="4" spans="1:25" x14ac:dyDescent="0.45">
      <c r="A4" s="13" t="s">
        <v>70</v>
      </c>
      <c r="B4" s="12">
        <v>1151</v>
      </c>
      <c r="C4" s="13">
        <v>899</v>
      </c>
      <c r="D4" s="12">
        <v>1032</v>
      </c>
      <c r="E4" s="13">
        <v>718</v>
      </c>
      <c r="F4" s="12">
        <v>2049</v>
      </c>
      <c r="G4" s="12">
        <v>1561</v>
      </c>
      <c r="H4" s="12">
        <v>2039</v>
      </c>
      <c r="I4" s="12">
        <v>1255</v>
      </c>
      <c r="J4" s="12">
        <v>2200</v>
      </c>
      <c r="K4" s="12">
        <v>3650</v>
      </c>
      <c r="L4" s="12">
        <v>2969</v>
      </c>
      <c r="M4" s="12">
        <v>5502</v>
      </c>
      <c r="N4" s="12">
        <v>3871</v>
      </c>
      <c r="O4" s="12">
        <v>4548</v>
      </c>
      <c r="P4" s="12">
        <v>3940</v>
      </c>
      <c r="Q4" s="12">
        <v>5733</v>
      </c>
      <c r="R4" s="12">
        <v>8403</v>
      </c>
      <c r="S4" s="12">
        <v>15123</v>
      </c>
    </row>
    <row r="5" spans="1:25" x14ac:dyDescent="0.45">
      <c r="A5" s="13" t="s">
        <v>28</v>
      </c>
      <c r="B5" s="12"/>
      <c r="C5" s="13"/>
      <c r="D5" s="12"/>
      <c r="E5" s="13"/>
      <c r="F5" s="12"/>
      <c r="G5" s="12"/>
      <c r="H5" s="12"/>
      <c r="I5" s="12"/>
      <c r="J5" s="12"/>
      <c r="K5" s="12"/>
      <c r="L5" s="12"/>
      <c r="M5" s="12"/>
      <c r="N5" s="12">
        <v>2646</v>
      </c>
      <c r="O5" s="12">
        <v>2847</v>
      </c>
      <c r="P5" s="12">
        <v>3136</v>
      </c>
      <c r="Q5" s="12">
        <v>4176</v>
      </c>
      <c r="R5" s="12">
        <v>6496</v>
      </c>
      <c r="S5" s="12">
        <v>13893</v>
      </c>
    </row>
    <row r="6" spans="1:25" x14ac:dyDescent="0.45">
      <c r="A6" s="13" t="s">
        <v>71</v>
      </c>
      <c r="B6" s="12">
        <v>4295</v>
      </c>
      <c r="C6" s="12">
        <v>5194</v>
      </c>
      <c r="D6" s="12">
        <v>6226</v>
      </c>
      <c r="E6" s="12">
        <v>6944</v>
      </c>
      <c r="F6" s="12">
        <v>8993</v>
      </c>
      <c r="G6" s="12">
        <v>10554</v>
      </c>
      <c r="H6" s="12">
        <v>12593</v>
      </c>
      <c r="I6" s="12">
        <v>13848</v>
      </c>
      <c r="J6" s="12">
        <v>15720</v>
      </c>
      <c r="K6" s="12">
        <v>19370</v>
      </c>
      <c r="L6" s="12">
        <v>22339</v>
      </c>
      <c r="M6" s="12">
        <v>27841</v>
      </c>
      <c r="N6" s="12">
        <v>31519</v>
      </c>
      <c r="O6" s="12">
        <v>36012</v>
      </c>
      <c r="P6" s="12">
        <v>39952</v>
      </c>
      <c r="Q6" s="12">
        <v>45685</v>
      </c>
      <c r="R6" s="12">
        <v>54088</v>
      </c>
      <c r="S6" s="12">
        <v>69211</v>
      </c>
    </row>
    <row r="7" spans="1:25" x14ac:dyDescent="0.45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5" x14ac:dyDescent="0.45">
      <c r="B8" s="14" t="s">
        <v>1</v>
      </c>
      <c r="C8" s="14" t="s">
        <v>2</v>
      </c>
      <c r="D8" s="14" t="s">
        <v>32</v>
      </c>
      <c r="E8" s="14" t="s">
        <v>26</v>
      </c>
      <c r="F8" s="14" t="s">
        <v>33</v>
      </c>
      <c r="G8" s="14" t="s">
        <v>29</v>
      </c>
      <c r="H8" s="14" t="s">
        <v>30</v>
      </c>
      <c r="I8" s="14" t="s">
        <v>6</v>
      </c>
      <c r="J8" s="14" t="s">
        <v>5</v>
      </c>
      <c r="K8" s="14" t="s">
        <v>34</v>
      </c>
      <c r="L8" s="14" t="s">
        <v>7</v>
      </c>
      <c r="M8" s="14" t="s">
        <v>35</v>
      </c>
      <c r="N8" s="14" t="s">
        <v>1</v>
      </c>
      <c r="O8" s="14" t="s">
        <v>2</v>
      </c>
      <c r="P8" s="14" t="s">
        <v>32</v>
      </c>
      <c r="Q8" s="14" t="s">
        <v>26</v>
      </c>
      <c r="R8" s="14" t="s">
        <v>4</v>
      </c>
      <c r="S8" s="14" t="s">
        <v>29</v>
      </c>
      <c r="T8" s="14" t="s">
        <v>30</v>
      </c>
      <c r="U8" s="14" t="s">
        <v>6</v>
      </c>
      <c r="V8" s="14" t="s">
        <v>5</v>
      </c>
      <c r="W8" s="14" t="s">
        <v>34</v>
      </c>
      <c r="X8" s="14" t="s">
        <v>7</v>
      </c>
      <c r="Y8" s="14" t="s">
        <v>35</v>
      </c>
    </row>
    <row r="9" spans="1:25" x14ac:dyDescent="0.45">
      <c r="A9" s="13" t="s">
        <v>31</v>
      </c>
      <c r="B9" s="12">
        <v>1959</v>
      </c>
      <c r="C9" s="12">
        <v>2320</v>
      </c>
      <c r="D9" s="12">
        <v>2664</v>
      </c>
      <c r="E9" s="12">
        <v>3006</v>
      </c>
      <c r="F9" s="12">
        <v>3586</v>
      </c>
      <c r="G9" s="12">
        <v>4026</v>
      </c>
      <c r="H9" s="12">
        <v>4756</v>
      </c>
      <c r="I9" s="12">
        <v>6820</v>
      </c>
      <c r="J9" s="12">
        <v>7790</v>
      </c>
      <c r="K9" s="12">
        <v>9079</v>
      </c>
      <c r="L9" s="12">
        <v>10242</v>
      </c>
      <c r="M9" s="12">
        <v>11387</v>
      </c>
      <c r="N9" s="12">
        <v>12887</v>
      </c>
      <c r="O9" s="12">
        <v>14703</v>
      </c>
      <c r="P9" s="12">
        <v>17886</v>
      </c>
      <c r="Q9" s="12">
        <v>19840</v>
      </c>
      <c r="R9" s="12">
        <v>23126</v>
      </c>
      <c r="S9" s="12">
        <v>24253</v>
      </c>
      <c r="T9" s="12">
        <v>27460</v>
      </c>
    </row>
    <row r="10" spans="1:25" x14ac:dyDescent="0.45">
      <c r="A10" s="13" t="s">
        <v>73</v>
      </c>
      <c r="B10" s="12">
        <v>4295</v>
      </c>
      <c r="C10" s="12">
        <v>5194</v>
      </c>
      <c r="D10" s="12">
        <v>6226</v>
      </c>
      <c r="E10" s="12">
        <v>6944</v>
      </c>
      <c r="F10" s="12">
        <v>8993</v>
      </c>
      <c r="G10" s="12">
        <v>10554</v>
      </c>
      <c r="H10" s="12">
        <v>12593</v>
      </c>
      <c r="I10" s="12">
        <v>13848</v>
      </c>
      <c r="J10" s="12">
        <v>15720</v>
      </c>
      <c r="K10" s="12">
        <v>19370</v>
      </c>
      <c r="L10" s="12">
        <v>22339</v>
      </c>
      <c r="M10" s="12">
        <v>27841</v>
      </c>
      <c r="N10" s="12">
        <v>31519</v>
      </c>
      <c r="O10" s="12">
        <v>36012</v>
      </c>
      <c r="P10" s="12">
        <v>39952</v>
      </c>
      <c r="Q10" s="12">
        <v>45685</v>
      </c>
      <c r="R10" s="12">
        <v>54088</v>
      </c>
      <c r="S10" s="12">
        <v>73743</v>
      </c>
      <c r="T10" s="12">
        <v>83200</v>
      </c>
    </row>
    <row r="11" spans="1:25" x14ac:dyDescent="0.45">
      <c r="A11" s="13" t="s">
        <v>72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1390</v>
      </c>
      <c r="O11" s="12">
        <v>1598</v>
      </c>
      <c r="P11" s="12">
        <v>1653</v>
      </c>
      <c r="Q11" s="12">
        <v>1704</v>
      </c>
      <c r="R11" s="12">
        <v>1826</v>
      </c>
      <c r="S11" s="12">
        <v>1888</v>
      </c>
      <c r="T11" s="12">
        <v>1865</v>
      </c>
    </row>
    <row r="14" spans="1:25" x14ac:dyDescent="0.45">
      <c r="B14" s="14" t="s">
        <v>1</v>
      </c>
      <c r="C14" s="14" t="s">
        <v>2</v>
      </c>
      <c r="D14" s="14" t="s">
        <v>32</v>
      </c>
      <c r="E14" s="14" t="s">
        <v>26</v>
      </c>
      <c r="F14" s="14" t="s">
        <v>33</v>
      </c>
      <c r="G14" s="14" t="s">
        <v>29</v>
      </c>
      <c r="H14" s="14" t="s">
        <v>30</v>
      </c>
      <c r="I14" s="14" t="s">
        <v>6</v>
      </c>
      <c r="J14" s="14" t="s">
        <v>5</v>
      </c>
      <c r="K14" s="14" t="s">
        <v>34</v>
      </c>
      <c r="L14" s="14" t="s">
        <v>7</v>
      </c>
      <c r="M14" s="14" t="s">
        <v>35</v>
      </c>
      <c r="N14" s="14" t="s">
        <v>1</v>
      </c>
      <c r="O14" s="14" t="s">
        <v>2</v>
      </c>
      <c r="P14" s="14" t="s">
        <v>32</v>
      </c>
      <c r="Q14" s="14" t="s">
        <v>26</v>
      </c>
      <c r="R14" s="14" t="s">
        <v>4</v>
      </c>
      <c r="S14" s="14" t="s">
        <v>29</v>
      </c>
      <c r="T14" s="14" t="s">
        <v>30</v>
      </c>
      <c r="U14" s="14" t="s">
        <v>6</v>
      </c>
      <c r="V14" s="14" t="s">
        <v>5</v>
      </c>
      <c r="W14" s="14" t="s">
        <v>34</v>
      </c>
      <c r="X14" s="14" t="s">
        <v>7</v>
      </c>
      <c r="Y14" s="14" t="s">
        <v>35</v>
      </c>
    </row>
    <row r="15" spans="1:25" x14ac:dyDescent="0.45">
      <c r="A15" t="s">
        <v>0</v>
      </c>
      <c r="B15" s="1">
        <v>761.09999999999991</v>
      </c>
      <c r="C15" s="1">
        <v>761.09999999999991</v>
      </c>
      <c r="D15" s="1">
        <v>1007.7199999999999</v>
      </c>
      <c r="E15" s="1">
        <v>1100.94</v>
      </c>
      <c r="F15" s="1">
        <v>3000</v>
      </c>
      <c r="G15" s="1">
        <v>5074</v>
      </c>
      <c r="H15" s="1">
        <v>5226.2199999999993</v>
      </c>
      <c r="I15" s="1">
        <v>5354.84</v>
      </c>
      <c r="J15" s="1">
        <v>7035.16</v>
      </c>
      <c r="K15" s="1">
        <v>9570.98</v>
      </c>
      <c r="L15" s="1">
        <v>10929.16</v>
      </c>
      <c r="M15" s="1">
        <v>13016.58</v>
      </c>
      <c r="N15" s="1">
        <v>16878.719999999998</v>
      </c>
      <c r="O15" s="1">
        <v>17567.84</v>
      </c>
      <c r="P15" s="1">
        <v>18732.5</v>
      </c>
      <c r="Q15" s="1">
        <v>23356.92</v>
      </c>
      <c r="R15" s="1">
        <v>23356.92</v>
      </c>
      <c r="S15" s="1">
        <v>24780</v>
      </c>
      <c r="T15" s="1">
        <f>28000*1.14</f>
        <v>31919.999999999996</v>
      </c>
      <c r="U15" s="1">
        <f>28000*1.14</f>
        <v>31919.999999999996</v>
      </c>
      <c r="V15" s="1">
        <f>34392*1.14</f>
        <v>39206.879999999997</v>
      </c>
      <c r="W15" s="1">
        <f>35792*1.14</f>
        <v>40802.879999999997</v>
      </c>
      <c r="X15" s="1">
        <f>48632.47*1.14</f>
        <v>55441.015799999994</v>
      </c>
      <c r="Y15" s="1">
        <f>56410.77*1.14</f>
        <v>64308.277799999989</v>
      </c>
    </row>
  </sheetData>
  <pageMargins left="0.7" right="0.7" top="0.78740157499999996" bottom="0.78740157499999996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B4B5B4A01F394B889EBE1EBA1EA9A9" ma:contentTypeVersion="12" ma:contentTypeDescription="Ein neues Dokument erstellen." ma:contentTypeScope="" ma:versionID="c8f1c60c98ef50f9fdc6ec564da1d258">
  <xsd:schema xmlns:xsd="http://www.w3.org/2001/XMLSchema" xmlns:xs="http://www.w3.org/2001/XMLSchema" xmlns:p="http://schemas.microsoft.com/office/2006/metadata/properties" xmlns:ns2="3f87e070-b167-4d21-8403-2cc95f65c71b" xmlns:ns3="54573ef2-d40a-4d59-b702-3dd38bf859d3" targetNamespace="http://schemas.microsoft.com/office/2006/metadata/properties" ma:root="true" ma:fieldsID="b1e53e62520ac41a2c443c987a007b4c" ns2:_="" ns3:_="">
    <xsd:import namespace="3f87e070-b167-4d21-8403-2cc95f65c71b"/>
    <xsd:import namespace="54573ef2-d40a-4d59-b702-3dd38bf859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7e070-b167-4d21-8403-2cc95f65c7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73ef2-d40a-4d59-b702-3dd38bf859d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AA35B7-7F3F-4E87-AAD5-61B15E97E6D5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54573ef2-d40a-4d59-b702-3dd38bf859d3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3f87e070-b167-4d21-8403-2cc95f65c71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CB6C5CB-7297-49C3-A304-D7DC70855C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42349-3E46-42C2-8851-E09EFE310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87e070-b167-4d21-8403-2cc95f65c71b"/>
    <ds:schemaRef ds:uri="54573ef2-d40a-4d59-b702-3dd38bf859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sales_data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Methner</dc:creator>
  <cp:lastModifiedBy>a.methner@outlook.com</cp:lastModifiedBy>
  <dcterms:created xsi:type="dcterms:W3CDTF">2017-07-15T10:17:47Z</dcterms:created>
  <dcterms:modified xsi:type="dcterms:W3CDTF">2020-05-11T20:32:52Z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0x010100BDB4B5B4A01F394B889EBE1EBA1EA9A9</vt:lpwstr>
  </property>
</Properties>
</file>